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5" windowWidth="15180" windowHeight="8595"/>
  </bookViews>
  <sheets>
    <sheet name="Data" sheetId="1" r:id="rId1"/>
    <sheet name="Results" sheetId="4" r:id="rId2"/>
  </sheets>
  <definedNames>
    <definedName name="solver_adj" localSheetId="0" hidden="1">Data!$E$6:$E$50</definedName>
    <definedName name="solver_cvg" localSheetId="0" hidden="1">0.0001</definedName>
    <definedName name="solver_drv" localSheetId="0" hidden="1">1</definedName>
    <definedName name="solver_eng" localSheetId="0" hidden="1">1</definedName>
    <definedName name="solver_est" localSheetId="0" hidden="1">1</definedName>
    <definedName name="solver_itr" localSheetId="0" hidden="1">2147483647</definedName>
    <definedName name="solver_mip" localSheetId="0" hidden="1">2147483647</definedName>
    <definedName name="solver_mni" localSheetId="0" hidden="1">30</definedName>
    <definedName name="solver_mrt" localSheetId="0" hidden="1">0.075</definedName>
    <definedName name="solver_msl" localSheetId="0" hidden="1">2</definedName>
    <definedName name="solver_neg" localSheetId="0" hidden="1">1</definedName>
    <definedName name="solver_nod" localSheetId="0" hidden="1">2147483647</definedName>
    <definedName name="solver_num" localSheetId="0" hidden="1">0</definedName>
    <definedName name="solver_nwt" localSheetId="0" hidden="1">1</definedName>
    <definedName name="solver_opt" localSheetId="0" hidden="1">Data!$B$20</definedName>
    <definedName name="solver_pre" localSheetId="0" hidden="1">0.000001</definedName>
    <definedName name="solver_rbv" localSheetId="0" hidden="1">1</definedName>
    <definedName name="solver_rlx" localSheetId="0" hidden="1">2</definedName>
    <definedName name="solver_rsd" localSheetId="0" hidden="1">0</definedName>
    <definedName name="solver_scl" localSheetId="0" hidden="1">1</definedName>
    <definedName name="solver_sho" localSheetId="0" hidden="1">2</definedName>
    <definedName name="solver_ssz" localSheetId="0" hidden="1">100</definedName>
    <definedName name="solver_tim" localSheetId="0" hidden="1">2147483647</definedName>
    <definedName name="solver_tol" localSheetId="0" hidden="1">0.01</definedName>
    <definedName name="solver_typ" localSheetId="0" hidden="1">3</definedName>
    <definedName name="solver_val" localSheetId="0" hidden="1">0</definedName>
    <definedName name="solver_ver" localSheetId="0" hidden="1">3</definedName>
  </definedNames>
  <calcPr calcId="145621"/>
</workbook>
</file>

<file path=xl/calcChain.xml><?xml version="1.0" encoding="utf-8"?>
<calcChain xmlns="http://schemas.openxmlformats.org/spreadsheetml/2006/main">
  <c r="H6" i="1" l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" i="1"/>
  <c r="F6" i="1"/>
  <c r="F7" i="1" s="1"/>
  <c r="F8" i="1" s="1"/>
  <c r="G6" i="1"/>
  <c r="F9" i="1" l="1"/>
  <c r="F10" i="1" s="1"/>
  <c r="F11" i="1" s="1"/>
  <c r="F12" i="1" s="1"/>
  <c r="F13" i="1" s="1"/>
  <c r="F14" i="1" s="1"/>
  <c r="F15" i="1" s="1"/>
  <c r="F16" i="1" s="1"/>
  <c r="F17" i="1" s="1"/>
  <c r="F18" i="1" s="1"/>
  <c r="F19" i="1" s="1"/>
  <c r="F20" i="1" s="1"/>
  <c r="F21" i="1" s="1"/>
  <c r="F22" i="1" s="1"/>
  <c r="F23" i="1" s="1"/>
  <c r="F24" i="1" s="1"/>
  <c r="F25" i="1" s="1"/>
  <c r="F26" i="1" s="1"/>
  <c r="F27" i="1" s="1"/>
  <c r="F28" i="1" s="1"/>
  <c r="F29" i="1" s="1"/>
  <c r="F30" i="1" s="1"/>
  <c r="F31" i="1" s="1"/>
  <c r="F32" i="1" s="1"/>
  <c r="F33" i="1" s="1"/>
  <c r="F34" i="1" s="1"/>
  <c r="F35" i="1" s="1"/>
  <c r="F36" i="1" s="1"/>
  <c r="F37" i="1" s="1"/>
  <c r="F38" i="1" s="1"/>
  <c r="F39" i="1" s="1"/>
  <c r="F40" i="1" s="1"/>
  <c r="F41" i="1" s="1"/>
  <c r="F42" i="1" s="1"/>
  <c r="F43" i="1" s="1"/>
  <c r="F44" i="1" s="1"/>
  <c r="F45" i="1" s="1"/>
  <c r="F46" i="1" s="1"/>
  <c r="F47" i="1" s="1"/>
  <c r="F48" i="1" s="1"/>
  <c r="F49" i="1" s="1"/>
  <c r="F50" i="1" s="1"/>
  <c r="G7" i="1"/>
  <c r="G8" i="1" s="1"/>
  <c r="G9" i="1" s="1"/>
  <c r="B4" i="1"/>
  <c r="J5" i="1"/>
  <c r="D6" i="1"/>
  <c r="G10" i="1" l="1"/>
  <c r="G11" i="1" s="1"/>
  <c r="G12" i="1" s="1"/>
  <c r="G13" i="1" s="1"/>
  <c r="G14" i="1" s="1"/>
  <c r="G15" i="1" s="1"/>
  <c r="G16" i="1" s="1"/>
  <c r="G17" i="1" s="1"/>
  <c r="G18" i="1" s="1"/>
  <c r="G19" i="1" s="1"/>
  <c r="G20" i="1" s="1"/>
  <c r="G21" i="1" s="1"/>
  <c r="G22" i="1" s="1"/>
  <c r="G23" i="1" s="1"/>
  <c r="G24" i="1" s="1"/>
  <c r="G25" i="1" s="1"/>
  <c r="G26" i="1" s="1"/>
  <c r="G27" i="1" s="1"/>
  <c r="G28" i="1" s="1"/>
  <c r="G29" i="1" s="1"/>
  <c r="G30" i="1" s="1"/>
  <c r="G31" i="1" s="1"/>
  <c r="G32" i="1" s="1"/>
  <c r="G33" i="1" s="1"/>
  <c r="G34" i="1" s="1"/>
  <c r="G35" i="1" s="1"/>
  <c r="G36" i="1" s="1"/>
  <c r="G37" i="1" s="1"/>
  <c r="G38" i="1" s="1"/>
  <c r="G39" i="1" s="1"/>
  <c r="G40" i="1" s="1"/>
  <c r="G41" i="1" s="1"/>
  <c r="G42" i="1" s="1"/>
  <c r="G43" i="1" s="1"/>
  <c r="G44" i="1" s="1"/>
  <c r="G45" i="1" s="1"/>
  <c r="G46" i="1" s="1"/>
  <c r="G47" i="1" s="1"/>
  <c r="G48" i="1" s="1"/>
  <c r="G49" i="1" s="1"/>
  <c r="G50" i="1" s="1"/>
  <c r="I5" i="1"/>
  <c r="J6" i="1"/>
  <c r="I6" i="1"/>
  <c r="D7" i="1"/>
  <c r="D8" i="1" l="1"/>
  <c r="D9" i="1" l="1"/>
  <c r="J7" i="1"/>
  <c r="I7" i="1"/>
  <c r="D10" i="1" l="1"/>
  <c r="J8" i="1"/>
  <c r="I8" i="1"/>
  <c r="D11" i="1" l="1"/>
  <c r="J9" i="1"/>
  <c r="I9" i="1"/>
  <c r="D12" i="1" l="1"/>
  <c r="D13" i="1" l="1"/>
  <c r="D14" i="1" l="1"/>
  <c r="D15" i="1" l="1"/>
  <c r="D16" i="1" l="1"/>
  <c r="D17" i="1" l="1"/>
  <c r="D18" i="1" l="1"/>
  <c r="D19" i="1" l="1"/>
  <c r="D20" i="1" l="1"/>
  <c r="D21" i="1" l="1"/>
  <c r="D22" i="1" l="1"/>
  <c r="D23" i="1" l="1"/>
  <c r="D24" i="1" l="1"/>
  <c r="D25" i="1" l="1"/>
  <c r="D26" i="1" l="1"/>
  <c r="D27" i="1" l="1"/>
  <c r="D28" i="1" l="1"/>
  <c r="D29" i="1" l="1"/>
  <c r="D30" i="1" l="1"/>
  <c r="D31" i="1" l="1"/>
  <c r="D32" i="1" l="1"/>
  <c r="D33" i="1" l="1"/>
  <c r="D34" i="1" l="1"/>
  <c r="D35" i="1" l="1"/>
  <c r="D36" i="1" l="1"/>
  <c r="D37" i="1" l="1"/>
  <c r="D38" i="1" l="1"/>
  <c r="D39" i="1" l="1"/>
  <c r="D40" i="1" l="1"/>
  <c r="D41" i="1" l="1"/>
  <c r="D42" i="1" l="1"/>
  <c r="D43" i="1" l="1"/>
  <c r="D44" i="1" l="1"/>
  <c r="D45" i="1" l="1"/>
  <c r="D46" i="1" l="1"/>
  <c r="D47" i="1" l="1"/>
  <c r="D48" i="1" l="1"/>
  <c r="D49" i="1" l="1"/>
  <c r="D50" i="1" l="1"/>
  <c r="J10" i="1" l="1"/>
  <c r="I10" i="1"/>
  <c r="J11" i="1" l="1"/>
  <c r="I11" i="1"/>
  <c r="J12" i="1" l="1"/>
  <c r="I12" i="1"/>
  <c r="J13" i="1" l="1"/>
  <c r="I13" i="1"/>
  <c r="J14" i="1" l="1"/>
  <c r="I14" i="1"/>
  <c r="J15" i="1" l="1"/>
  <c r="I15" i="1"/>
  <c r="J16" i="1" l="1"/>
  <c r="I16" i="1"/>
  <c r="J17" i="1" l="1"/>
  <c r="I17" i="1"/>
  <c r="J18" i="1" l="1"/>
  <c r="I18" i="1"/>
  <c r="J19" i="1" l="1"/>
  <c r="I19" i="1"/>
  <c r="J20" i="1" l="1"/>
  <c r="I20" i="1"/>
  <c r="J21" i="1" l="1"/>
  <c r="I21" i="1"/>
  <c r="J22" i="1" l="1"/>
  <c r="I22" i="1"/>
  <c r="J23" i="1" l="1"/>
  <c r="I23" i="1"/>
  <c r="J24" i="1" l="1"/>
  <c r="I24" i="1"/>
  <c r="J25" i="1" l="1"/>
  <c r="I25" i="1"/>
  <c r="J26" i="1" l="1"/>
  <c r="I26" i="1"/>
  <c r="J27" i="1" l="1"/>
  <c r="I27" i="1"/>
  <c r="J28" i="1" l="1"/>
  <c r="I28" i="1"/>
  <c r="J29" i="1" l="1"/>
  <c r="I29" i="1"/>
  <c r="J30" i="1" l="1"/>
  <c r="I30" i="1"/>
  <c r="J31" i="1" l="1"/>
  <c r="I31" i="1"/>
  <c r="J32" i="1" l="1"/>
  <c r="I32" i="1"/>
  <c r="J33" i="1" l="1"/>
  <c r="I33" i="1"/>
  <c r="J34" i="1" l="1"/>
  <c r="I34" i="1"/>
  <c r="J35" i="1" l="1"/>
  <c r="I35" i="1"/>
  <c r="J36" i="1" l="1"/>
  <c r="I36" i="1"/>
  <c r="J37" i="1" l="1"/>
  <c r="I37" i="1"/>
  <c r="J38" i="1" l="1"/>
  <c r="I38" i="1"/>
  <c r="J39" i="1" l="1"/>
  <c r="I39" i="1"/>
  <c r="J40" i="1" l="1"/>
  <c r="I40" i="1"/>
  <c r="J41" i="1" l="1"/>
  <c r="I41" i="1"/>
  <c r="J42" i="1" l="1"/>
  <c r="I42" i="1"/>
  <c r="J43" i="1" l="1"/>
  <c r="I43" i="1"/>
  <c r="J44" i="1" l="1"/>
  <c r="I44" i="1"/>
  <c r="J45" i="1" l="1"/>
  <c r="I45" i="1"/>
  <c r="J46" i="1" l="1"/>
  <c r="I46" i="1"/>
  <c r="J47" i="1" l="1"/>
  <c r="I47" i="1"/>
  <c r="J48" i="1" l="1"/>
  <c r="I48" i="1"/>
  <c r="J49" i="1" l="1"/>
  <c r="I49" i="1"/>
  <c r="J50" i="1" l="1"/>
  <c r="B19" i="1" s="1"/>
  <c r="I50" i="1"/>
  <c r="B20" i="1" s="1"/>
</calcChain>
</file>

<file path=xl/sharedStrings.xml><?xml version="1.0" encoding="utf-8"?>
<sst xmlns="http://schemas.openxmlformats.org/spreadsheetml/2006/main" count="26" uniqueCount="26">
  <si>
    <t>time</t>
  </si>
  <si>
    <t>theta</t>
  </si>
  <si>
    <t>time step</t>
  </si>
  <si>
    <t>tau</t>
  </si>
  <si>
    <t>gain</t>
  </si>
  <si>
    <t>y0</t>
  </si>
  <si>
    <t>error^2</t>
  </si>
  <si>
    <t>Problem Configuration</t>
  </si>
  <si>
    <t>model</t>
  </si>
  <si>
    <t>Sum of Squared Errors</t>
  </si>
  <si>
    <t>Minimize Either of These</t>
  </si>
  <si>
    <t>Sum of Absolute Errors</t>
  </si>
  <si>
    <t>abs(error)</t>
  </si>
  <si>
    <t>Fit FOPDT (First Order Plus Dead-Time) Models from Measured Data</t>
  </si>
  <si>
    <t>desired</t>
  </si>
  <si>
    <t>Model Parameters</t>
  </si>
  <si>
    <t>manipulated</t>
  </si>
  <si>
    <t>u</t>
  </si>
  <si>
    <t>y</t>
  </si>
  <si>
    <t>Delta MV</t>
  </si>
  <si>
    <t>Change</t>
  </si>
  <si>
    <t>Target Trajectory Parameters</t>
  </si>
  <si>
    <t>Final Target</t>
  </si>
  <si>
    <t>Target</t>
  </si>
  <si>
    <t>Time Constant (tau)</t>
  </si>
  <si>
    <t>Delay (theta)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</si>
</sst>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name val="Arial"/>
    </font>
    <font>
      <sz val="8"/>
      <name val="Arial"/>
      <family val="2"/>
    </font>
    <font>
      <b/>
      <sz val="10"/>
      <name val="Arial"/>
      <family val="2"/>
    </font>
    <font>
      <b/>
      <u/>
      <sz val="10"/>
      <name val="Arial"/>
      <family val="2"/>
    </font>
    <font>
      <sz val="10"/>
      <name val="Arial"/>
      <family val="2"/>
    </font>
    <font>
      <b/>
      <u/>
      <sz val="10"/>
      <color rgb="FFFF0000"/>
      <name val="Arial"/>
      <family val="2"/>
    </font>
    <font>
      <b/>
      <u/>
      <sz val="10"/>
      <color rgb="FF92D050"/>
      <name val="Arial"/>
      <family val="2"/>
    </font>
    <font>
      <sz val="10"/>
      <color rgb="FF00B05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2" borderId="2" xfId="0" applyFill="1" applyBorder="1"/>
    <xf numFmtId="0" fontId="0" fillId="2" borderId="4" xfId="0" applyFill="1" applyBorder="1"/>
    <xf numFmtId="0" fontId="0" fillId="2" borderId="6" xfId="0" applyFill="1" applyBorder="1"/>
    <xf numFmtId="0" fontId="2" fillId="0" borderId="0" xfId="0" applyFont="1"/>
    <xf numFmtId="0" fontId="3" fillId="0" borderId="0" xfId="0" applyFont="1"/>
    <xf numFmtId="0" fontId="4" fillId="0" borderId="0" xfId="0" applyFont="1"/>
    <xf numFmtId="0" fontId="0" fillId="0" borderId="0" xfId="0" applyFill="1"/>
    <xf numFmtId="0" fontId="2" fillId="0" borderId="0" xfId="0" applyFont="1" applyFill="1" applyBorder="1"/>
    <xf numFmtId="0" fontId="2" fillId="2" borderId="1" xfId="0" applyFont="1" applyFill="1" applyBorder="1"/>
    <xf numFmtId="0" fontId="2" fillId="2" borderId="5" xfId="0" applyFont="1" applyFill="1" applyBorder="1"/>
    <xf numFmtId="0" fontId="2" fillId="2" borderId="3" xfId="0" applyFont="1" applyFill="1" applyBorder="1"/>
    <xf numFmtId="0" fontId="5" fillId="0" borderId="0" xfId="0" applyFont="1"/>
    <xf numFmtId="0" fontId="6" fillId="0" borderId="0" xfId="0" applyFont="1"/>
    <xf numFmtId="0" fontId="7" fillId="0" borderId="7" xfId="0" applyFont="1" applyBorder="1"/>
    <xf numFmtId="0" fontId="7" fillId="0" borderId="8" xfId="0" applyFont="1" applyBorder="1"/>
    <xf numFmtId="0" fontId="7" fillId="0" borderId="9" xfId="0" applyFont="1" applyBorder="1"/>
    <xf numFmtId="0" fontId="7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 sz="1400"/>
              <a:t>Model</a:t>
            </a:r>
            <a:r>
              <a:rPr lang="en-US" sz="1400" baseline="0"/>
              <a:t> Predictive Control</a:t>
            </a:r>
            <a:endParaRPr lang="en-US" sz="1400"/>
          </a:p>
        </c:rich>
      </c:tx>
      <c:layout>
        <c:manualLayout>
          <c:xMode val="edge"/>
          <c:yMode val="edge"/>
          <c:x val="0.29946725032197224"/>
          <c:y val="3.26632428051324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3238289205702647"/>
          <c:y val="0.17839195979899497"/>
          <c:w val="0.8207739307535642"/>
          <c:h val="0.64824120603015079"/>
        </c:manualLayout>
      </c:layout>
      <c:scatterChart>
        <c:scatterStyle val="lineMarker"/>
        <c:varyColors val="0"/>
        <c:ser>
          <c:idx val="0"/>
          <c:order val="0"/>
          <c:tx>
            <c:v>CV Actual</c:v>
          </c:tx>
          <c:spPr>
            <a:ln w="28575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Data!$D$5:$D$50</c:f>
              <c:numCache>
                <c:formatCode>General</c:formatCode>
                <c:ptCount val="46"/>
                <c:pt idx="0">
                  <c:v>0</c:v>
                </c:pt>
                <c:pt idx="1">
                  <c:v>0.2</c:v>
                </c:pt>
                <c:pt idx="2">
                  <c:v>0.4</c:v>
                </c:pt>
                <c:pt idx="3">
                  <c:v>0.60000000000000009</c:v>
                </c:pt>
                <c:pt idx="4">
                  <c:v>0.8</c:v>
                </c:pt>
                <c:pt idx="5">
                  <c:v>1</c:v>
                </c:pt>
                <c:pt idx="6">
                  <c:v>1.2</c:v>
                </c:pt>
                <c:pt idx="7">
                  <c:v>1.4</c:v>
                </c:pt>
                <c:pt idx="8">
                  <c:v>1.5999999999999999</c:v>
                </c:pt>
                <c:pt idx="9">
                  <c:v>1.7999999999999998</c:v>
                </c:pt>
                <c:pt idx="10">
                  <c:v>1.9999999999999998</c:v>
                </c:pt>
                <c:pt idx="11">
                  <c:v>2.1999999999999997</c:v>
                </c:pt>
                <c:pt idx="12">
                  <c:v>2.4</c:v>
                </c:pt>
                <c:pt idx="13">
                  <c:v>2.6</c:v>
                </c:pt>
                <c:pt idx="14">
                  <c:v>2.8000000000000003</c:v>
                </c:pt>
                <c:pt idx="15">
                  <c:v>3.0000000000000004</c:v>
                </c:pt>
                <c:pt idx="16">
                  <c:v>3.2000000000000006</c:v>
                </c:pt>
                <c:pt idx="17">
                  <c:v>3.4000000000000008</c:v>
                </c:pt>
                <c:pt idx="18">
                  <c:v>3.600000000000001</c:v>
                </c:pt>
                <c:pt idx="19">
                  <c:v>3.8000000000000012</c:v>
                </c:pt>
                <c:pt idx="20">
                  <c:v>4.0000000000000009</c:v>
                </c:pt>
                <c:pt idx="21">
                  <c:v>4.2000000000000011</c:v>
                </c:pt>
                <c:pt idx="22">
                  <c:v>4.4000000000000012</c:v>
                </c:pt>
                <c:pt idx="23">
                  <c:v>4.6000000000000014</c:v>
                </c:pt>
                <c:pt idx="24">
                  <c:v>4.8000000000000016</c:v>
                </c:pt>
                <c:pt idx="25">
                  <c:v>5.0000000000000018</c:v>
                </c:pt>
                <c:pt idx="26">
                  <c:v>5.200000000000002</c:v>
                </c:pt>
                <c:pt idx="27">
                  <c:v>5.4000000000000021</c:v>
                </c:pt>
                <c:pt idx="28">
                  <c:v>5.6000000000000023</c:v>
                </c:pt>
                <c:pt idx="29">
                  <c:v>5.8000000000000025</c:v>
                </c:pt>
                <c:pt idx="30">
                  <c:v>6.0000000000000027</c:v>
                </c:pt>
                <c:pt idx="31">
                  <c:v>6.2000000000000028</c:v>
                </c:pt>
                <c:pt idx="32">
                  <c:v>6.400000000000003</c:v>
                </c:pt>
                <c:pt idx="33">
                  <c:v>6.6000000000000032</c:v>
                </c:pt>
                <c:pt idx="34">
                  <c:v>6.8000000000000034</c:v>
                </c:pt>
                <c:pt idx="35">
                  <c:v>7.0000000000000036</c:v>
                </c:pt>
                <c:pt idx="36">
                  <c:v>7.2000000000000037</c:v>
                </c:pt>
                <c:pt idx="37">
                  <c:v>7.4000000000000039</c:v>
                </c:pt>
                <c:pt idx="38">
                  <c:v>7.6000000000000041</c:v>
                </c:pt>
                <c:pt idx="39">
                  <c:v>7.8000000000000043</c:v>
                </c:pt>
                <c:pt idx="40">
                  <c:v>8.0000000000000036</c:v>
                </c:pt>
                <c:pt idx="41">
                  <c:v>8.2000000000000028</c:v>
                </c:pt>
                <c:pt idx="42">
                  <c:v>8.4000000000000021</c:v>
                </c:pt>
                <c:pt idx="43">
                  <c:v>8.6000000000000014</c:v>
                </c:pt>
                <c:pt idx="44">
                  <c:v>8.8000000000000007</c:v>
                </c:pt>
                <c:pt idx="45">
                  <c:v>9</c:v>
                </c:pt>
              </c:numCache>
            </c:numRef>
          </c:xVal>
          <c:yVal>
            <c:numRef>
              <c:f>Data!$G$5:$G$50</c:f>
              <c:numCache>
                <c:formatCode>General</c:formatCode>
                <c:ptCount val="4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3.8695808981029339E-2</c:v>
                </c:pt>
                <c:pt idx="15">
                  <c:v>7.4896008574231496E-2</c:v>
                </c:pt>
                <c:pt idx="16">
                  <c:v>0.12810945264372553</c:v>
                </c:pt>
                <c:pt idx="17">
                  <c:v>0.17789100126832649</c:v>
                </c:pt>
                <c:pt idx="18">
                  <c:v>0.32120151018490517</c:v>
                </c:pt>
                <c:pt idx="19">
                  <c:v>0.45526949230480046</c:v>
                </c:pt>
                <c:pt idx="20">
                  <c:v>0.58069102604705658</c:v>
                </c:pt>
                <c:pt idx="21">
                  <c:v>0.69802374693631586</c:v>
                </c:pt>
                <c:pt idx="22">
                  <c:v>0.80778932690098315</c:v>
                </c:pt>
                <c:pt idx="23">
                  <c:v>0.91047579367397602</c:v>
                </c:pt>
                <c:pt idx="24">
                  <c:v>1.0065397006083279</c:v>
                </c:pt>
                <c:pt idx="25">
                  <c:v>1.0964081565548414</c:v>
                </c:pt>
                <c:pt idx="26">
                  <c:v>1.1804807248268108</c:v>
                </c:pt>
                <c:pt idx="27">
                  <c:v>1.259131199694786</c:v>
                </c:pt>
                <c:pt idx="28">
                  <c:v>1.3327092683098303</c:v>
                </c:pt>
                <c:pt idx="29">
                  <c:v>1.4015420654443402</c:v>
                </c:pt>
                <c:pt idx="30">
                  <c:v>1.4659356279629385</c:v>
                </c:pt>
                <c:pt idx="31">
                  <c:v>1.5261762554901575</c:v>
                </c:pt>
                <c:pt idx="32">
                  <c:v>1.5825317833245585</c:v>
                </c:pt>
                <c:pt idx="33">
                  <c:v>1.6352527732587845</c:v>
                </c:pt>
                <c:pt idx="34">
                  <c:v>1.6845736276000345</c:v>
                </c:pt>
                <c:pt idx="35">
                  <c:v>1.7307136313440008</c:v>
                </c:pt>
                <c:pt idx="36">
                  <c:v>1.7738779271358665</c:v>
                </c:pt>
                <c:pt idx="37">
                  <c:v>1.8142584273531277</c:v>
                </c:pt>
                <c:pt idx="38">
                  <c:v>1.8520346673654462</c:v>
                </c:pt>
                <c:pt idx="39">
                  <c:v>1.8873746037652008</c:v>
                </c:pt>
                <c:pt idx="40">
                  <c:v>1.9204353611177445</c:v>
                </c:pt>
                <c:pt idx="41">
                  <c:v>1.9513639305514845</c:v>
                </c:pt>
                <c:pt idx="42">
                  <c:v>1.980297823293784</c:v>
                </c:pt>
                <c:pt idx="43">
                  <c:v>2.0073656820583605</c:v>
                </c:pt>
                <c:pt idx="44">
                  <c:v>2.0326878530024715</c:v>
                </c:pt>
                <c:pt idx="45">
                  <c:v>2.0563769207968519</c:v>
                </c:pt>
              </c:numCache>
            </c:numRef>
          </c:yVal>
          <c:smooth val="0"/>
        </c:ser>
        <c:ser>
          <c:idx val="1"/>
          <c:order val="1"/>
          <c:tx>
            <c:v>CV Target</c:v>
          </c:tx>
          <c:spPr>
            <a:ln w="25400">
              <a:solidFill>
                <a:schemeClr val="tx1"/>
              </a:solidFill>
            </a:ln>
          </c:spPr>
          <c:marker>
            <c:symbol val="circle"/>
            <c:size val="5"/>
            <c:spPr>
              <a:noFill/>
              <a:ln>
                <a:noFill/>
              </a:ln>
            </c:spPr>
          </c:marker>
          <c:xVal>
            <c:numRef>
              <c:f>Data!$D$5:$D$50</c:f>
              <c:numCache>
                <c:formatCode>General</c:formatCode>
                <c:ptCount val="46"/>
                <c:pt idx="0">
                  <c:v>0</c:v>
                </c:pt>
                <c:pt idx="1">
                  <c:v>0.2</c:v>
                </c:pt>
                <c:pt idx="2">
                  <c:v>0.4</c:v>
                </c:pt>
                <c:pt idx="3">
                  <c:v>0.60000000000000009</c:v>
                </c:pt>
                <c:pt idx="4">
                  <c:v>0.8</c:v>
                </c:pt>
                <c:pt idx="5">
                  <c:v>1</c:v>
                </c:pt>
                <c:pt idx="6">
                  <c:v>1.2</c:v>
                </c:pt>
                <c:pt idx="7">
                  <c:v>1.4</c:v>
                </c:pt>
                <c:pt idx="8">
                  <c:v>1.5999999999999999</c:v>
                </c:pt>
                <c:pt idx="9">
                  <c:v>1.7999999999999998</c:v>
                </c:pt>
                <c:pt idx="10">
                  <c:v>1.9999999999999998</c:v>
                </c:pt>
                <c:pt idx="11">
                  <c:v>2.1999999999999997</c:v>
                </c:pt>
                <c:pt idx="12">
                  <c:v>2.4</c:v>
                </c:pt>
                <c:pt idx="13">
                  <c:v>2.6</c:v>
                </c:pt>
                <c:pt idx="14">
                  <c:v>2.8000000000000003</c:v>
                </c:pt>
                <c:pt idx="15">
                  <c:v>3.0000000000000004</c:v>
                </c:pt>
                <c:pt idx="16">
                  <c:v>3.2000000000000006</c:v>
                </c:pt>
                <c:pt idx="17">
                  <c:v>3.4000000000000008</c:v>
                </c:pt>
                <c:pt idx="18">
                  <c:v>3.600000000000001</c:v>
                </c:pt>
                <c:pt idx="19">
                  <c:v>3.8000000000000012</c:v>
                </c:pt>
                <c:pt idx="20">
                  <c:v>4.0000000000000009</c:v>
                </c:pt>
                <c:pt idx="21">
                  <c:v>4.2000000000000011</c:v>
                </c:pt>
                <c:pt idx="22">
                  <c:v>4.4000000000000012</c:v>
                </c:pt>
                <c:pt idx="23">
                  <c:v>4.6000000000000014</c:v>
                </c:pt>
                <c:pt idx="24">
                  <c:v>4.8000000000000016</c:v>
                </c:pt>
                <c:pt idx="25">
                  <c:v>5.0000000000000018</c:v>
                </c:pt>
                <c:pt idx="26">
                  <c:v>5.200000000000002</c:v>
                </c:pt>
                <c:pt idx="27">
                  <c:v>5.4000000000000021</c:v>
                </c:pt>
                <c:pt idx="28">
                  <c:v>5.6000000000000023</c:v>
                </c:pt>
                <c:pt idx="29">
                  <c:v>5.8000000000000025</c:v>
                </c:pt>
                <c:pt idx="30">
                  <c:v>6.0000000000000027</c:v>
                </c:pt>
                <c:pt idx="31">
                  <c:v>6.2000000000000028</c:v>
                </c:pt>
                <c:pt idx="32">
                  <c:v>6.400000000000003</c:v>
                </c:pt>
                <c:pt idx="33">
                  <c:v>6.6000000000000032</c:v>
                </c:pt>
                <c:pt idx="34">
                  <c:v>6.8000000000000034</c:v>
                </c:pt>
                <c:pt idx="35">
                  <c:v>7.0000000000000036</c:v>
                </c:pt>
                <c:pt idx="36">
                  <c:v>7.2000000000000037</c:v>
                </c:pt>
                <c:pt idx="37">
                  <c:v>7.4000000000000039</c:v>
                </c:pt>
                <c:pt idx="38">
                  <c:v>7.6000000000000041</c:v>
                </c:pt>
                <c:pt idx="39">
                  <c:v>7.8000000000000043</c:v>
                </c:pt>
                <c:pt idx="40">
                  <c:v>8.0000000000000036</c:v>
                </c:pt>
                <c:pt idx="41">
                  <c:v>8.2000000000000028</c:v>
                </c:pt>
                <c:pt idx="42">
                  <c:v>8.4000000000000021</c:v>
                </c:pt>
                <c:pt idx="43">
                  <c:v>8.6000000000000014</c:v>
                </c:pt>
                <c:pt idx="44">
                  <c:v>8.8000000000000007</c:v>
                </c:pt>
                <c:pt idx="45">
                  <c:v>9</c:v>
                </c:pt>
              </c:numCache>
            </c:numRef>
          </c:xVal>
          <c:yVal>
            <c:numRef>
              <c:f>Data!$H$5:$H$50</c:f>
              <c:numCache>
                <c:formatCode>General</c:formatCode>
                <c:ptCount val="4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0.24385287749642937</c:v>
                </c:pt>
                <c:pt idx="12">
                  <c:v>0.47581290982020186</c:v>
                </c:pt>
                <c:pt idx="13">
                  <c:v>0.69646011787471096</c:v>
                </c:pt>
                <c:pt idx="14">
                  <c:v>0.9063462346100909</c:v>
                </c:pt>
                <c:pt idx="15">
                  <c:v>1.1059960846429762</c:v>
                </c:pt>
                <c:pt idx="16">
                  <c:v>1.2959088965914112</c:v>
                </c:pt>
                <c:pt idx="17">
                  <c:v>1.4765595514064334</c:v>
                </c:pt>
                <c:pt idx="18">
                  <c:v>1.6483997698218045</c:v>
                </c:pt>
                <c:pt idx="19">
                  <c:v>1.8118592418911343</c:v>
                </c:pt>
                <c:pt idx="20">
                  <c:v>1.9673467014368335</c:v>
                </c:pt>
                <c:pt idx="21">
                  <c:v>2.1152509480975672</c:v>
                </c:pt>
                <c:pt idx="22">
                  <c:v>2.2559418195298688</c:v>
                </c:pt>
                <c:pt idx="23">
                  <c:v>2.3897711161949209</c:v>
                </c:pt>
                <c:pt idx="24">
                  <c:v>2.5170734810429534</c:v>
                </c:pt>
                <c:pt idx="25">
                  <c:v>2.6381672362949269</c:v>
                </c:pt>
                <c:pt idx="26">
                  <c:v>2.7533551794138935</c:v>
                </c:pt>
                <c:pt idx="27">
                  <c:v>2.8629253402563681</c:v>
                </c:pt>
                <c:pt idx="28">
                  <c:v>2.9671517012970057</c:v>
                </c:pt>
                <c:pt idx="29">
                  <c:v>3.0662948827274947</c:v>
                </c:pt>
                <c:pt idx="30">
                  <c:v>3.1606027941427897</c:v>
                </c:pt>
                <c:pt idx="31">
                  <c:v>3.2503112544442248</c:v>
                </c:pt>
                <c:pt idx="32">
                  <c:v>3.3356445815096034</c:v>
                </c:pt>
                <c:pt idx="33">
                  <c:v>3.4168161531047354</c:v>
                </c:pt>
                <c:pt idx="34">
                  <c:v>3.4940289404389908</c:v>
                </c:pt>
                <c:pt idx="35">
                  <c:v>3.5674760156990502</c:v>
                </c:pt>
                <c:pt idx="36">
                  <c:v>3.6373410348299382</c:v>
                </c:pt>
                <c:pt idx="37">
                  <c:v>3.7037986967705439</c:v>
                </c:pt>
                <c:pt idx="38">
                  <c:v>3.7670151802919687</c:v>
                </c:pt>
                <c:pt idx="39">
                  <c:v>3.8271485595310129</c:v>
                </c:pt>
                <c:pt idx="40">
                  <c:v>3.8843491992578514</c:v>
                </c:pt>
                <c:pt idx="41">
                  <c:v>3.9387601308662856</c:v>
                </c:pt>
                <c:pt idx="42">
                  <c:v>3.9905174100267238</c:v>
                </c:pt>
                <c:pt idx="43">
                  <c:v>4.039750456896229</c:v>
                </c:pt>
                <c:pt idx="44">
                  <c:v>4.0865823797363268</c:v>
                </c:pt>
                <c:pt idx="45">
                  <c:v>4.1311302827477743</c:v>
                </c:pt>
              </c:numCache>
            </c:numRef>
          </c:yVal>
          <c:smooth val="0"/>
        </c:ser>
        <c:ser>
          <c:idx val="2"/>
          <c:order val="2"/>
          <c:tx>
            <c:v>Manipulated</c:v>
          </c:tx>
          <c:spPr>
            <a:ln w="28575">
              <a:solidFill>
                <a:srgbClr val="92D050"/>
              </a:solidFill>
            </a:ln>
          </c:spPr>
          <c:marker>
            <c:symbol val="none"/>
          </c:marker>
          <c:xVal>
            <c:numRef>
              <c:f>Data!$D$5:$D$50</c:f>
              <c:numCache>
                <c:formatCode>General</c:formatCode>
                <c:ptCount val="46"/>
                <c:pt idx="0">
                  <c:v>0</c:v>
                </c:pt>
                <c:pt idx="1">
                  <c:v>0.2</c:v>
                </c:pt>
                <c:pt idx="2">
                  <c:v>0.4</c:v>
                </c:pt>
                <c:pt idx="3">
                  <c:v>0.60000000000000009</c:v>
                </c:pt>
                <c:pt idx="4">
                  <c:v>0.8</c:v>
                </c:pt>
                <c:pt idx="5">
                  <c:v>1</c:v>
                </c:pt>
                <c:pt idx="6">
                  <c:v>1.2</c:v>
                </c:pt>
                <c:pt idx="7">
                  <c:v>1.4</c:v>
                </c:pt>
                <c:pt idx="8">
                  <c:v>1.5999999999999999</c:v>
                </c:pt>
                <c:pt idx="9">
                  <c:v>1.7999999999999998</c:v>
                </c:pt>
                <c:pt idx="10">
                  <c:v>1.9999999999999998</c:v>
                </c:pt>
                <c:pt idx="11">
                  <c:v>2.1999999999999997</c:v>
                </c:pt>
                <c:pt idx="12">
                  <c:v>2.4</c:v>
                </c:pt>
                <c:pt idx="13">
                  <c:v>2.6</c:v>
                </c:pt>
                <c:pt idx="14">
                  <c:v>2.8000000000000003</c:v>
                </c:pt>
                <c:pt idx="15">
                  <c:v>3.0000000000000004</c:v>
                </c:pt>
                <c:pt idx="16">
                  <c:v>3.2000000000000006</c:v>
                </c:pt>
                <c:pt idx="17">
                  <c:v>3.4000000000000008</c:v>
                </c:pt>
                <c:pt idx="18">
                  <c:v>3.600000000000001</c:v>
                </c:pt>
                <c:pt idx="19">
                  <c:v>3.8000000000000012</c:v>
                </c:pt>
                <c:pt idx="20">
                  <c:v>4.0000000000000009</c:v>
                </c:pt>
                <c:pt idx="21">
                  <c:v>4.2000000000000011</c:v>
                </c:pt>
                <c:pt idx="22">
                  <c:v>4.4000000000000012</c:v>
                </c:pt>
                <c:pt idx="23">
                  <c:v>4.6000000000000014</c:v>
                </c:pt>
                <c:pt idx="24">
                  <c:v>4.8000000000000016</c:v>
                </c:pt>
                <c:pt idx="25">
                  <c:v>5.0000000000000018</c:v>
                </c:pt>
                <c:pt idx="26">
                  <c:v>5.200000000000002</c:v>
                </c:pt>
                <c:pt idx="27">
                  <c:v>5.4000000000000021</c:v>
                </c:pt>
                <c:pt idx="28">
                  <c:v>5.6000000000000023</c:v>
                </c:pt>
                <c:pt idx="29">
                  <c:v>5.8000000000000025</c:v>
                </c:pt>
                <c:pt idx="30">
                  <c:v>6.0000000000000027</c:v>
                </c:pt>
                <c:pt idx="31">
                  <c:v>6.2000000000000028</c:v>
                </c:pt>
                <c:pt idx="32">
                  <c:v>6.400000000000003</c:v>
                </c:pt>
                <c:pt idx="33">
                  <c:v>6.6000000000000032</c:v>
                </c:pt>
                <c:pt idx="34">
                  <c:v>6.8000000000000034</c:v>
                </c:pt>
                <c:pt idx="35">
                  <c:v>7.0000000000000036</c:v>
                </c:pt>
                <c:pt idx="36">
                  <c:v>7.2000000000000037</c:v>
                </c:pt>
                <c:pt idx="37">
                  <c:v>7.4000000000000039</c:v>
                </c:pt>
                <c:pt idx="38">
                  <c:v>7.6000000000000041</c:v>
                </c:pt>
                <c:pt idx="39">
                  <c:v>7.8000000000000043</c:v>
                </c:pt>
                <c:pt idx="40">
                  <c:v>8.0000000000000036</c:v>
                </c:pt>
                <c:pt idx="41">
                  <c:v>8.2000000000000028</c:v>
                </c:pt>
                <c:pt idx="42">
                  <c:v>8.4000000000000021</c:v>
                </c:pt>
                <c:pt idx="43">
                  <c:v>8.6000000000000014</c:v>
                </c:pt>
                <c:pt idx="44">
                  <c:v>8.8000000000000007</c:v>
                </c:pt>
                <c:pt idx="45">
                  <c:v>9</c:v>
                </c:pt>
              </c:numCache>
            </c:numRef>
          </c:xVal>
          <c:yVal>
            <c:numRef>
              <c:f>Data!$F$5:$F$50</c:f>
              <c:numCache>
                <c:formatCode>General</c:formatCode>
                <c:ptCount val="4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0.2</c:v>
                </c:pt>
                <c:pt idx="15">
                  <c:v>0.2</c:v>
                </c:pt>
                <c:pt idx="16">
                  <c:v>0.30000000000000004</c:v>
                </c:pt>
                <c:pt idx="17">
                  <c:v>0.30000000000000004</c:v>
                </c:pt>
                <c:pt idx="18">
                  <c:v>0.8</c:v>
                </c:pt>
                <c:pt idx="19">
                  <c:v>0.8</c:v>
                </c:pt>
                <c:pt idx="20">
                  <c:v>0.8</c:v>
                </c:pt>
                <c:pt idx="21">
                  <c:v>0.8</c:v>
                </c:pt>
                <c:pt idx="22">
                  <c:v>0.8</c:v>
                </c:pt>
                <c:pt idx="23">
                  <c:v>0.8</c:v>
                </c:pt>
                <c:pt idx="24">
                  <c:v>0.8</c:v>
                </c:pt>
                <c:pt idx="25">
                  <c:v>0.8</c:v>
                </c:pt>
                <c:pt idx="26">
                  <c:v>0.8</c:v>
                </c:pt>
                <c:pt idx="27">
                  <c:v>0.8</c:v>
                </c:pt>
                <c:pt idx="28">
                  <c:v>0.8</c:v>
                </c:pt>
                <c:pt idx="29">
                  <c:v>0.8</c:v>
                </c:pt>
                <c:pt idx="30">
                  <c:v>0.8</c:v>
                </c:pt>
                <c:pt idx="31">
                  <c:v>0.8</c:v>
                </c:pt>
                <c:pt idx="32">
                  <c:v>0.8</c:v>
                </c:pt>
                <c:pt idx="33">
                  <c:v>0.8</c:v>
                </c:pt>
                <c:pt idx="34">
                  <c:v>0.8</c:v>
                </c:pt>
                <c:pt idx="35">
                  <c:v>0.8</c:v>
                </c:pt>
                <c:pt idx="36">
                  <c:v>0.8</c:v>
                </c:pt>
                <c:pt idx="37">
                  <c:v>0.8</c:v>
                </c:pt>
                <c:pt idx="38">
                  <c:v>0.8</c:v>
                </c:pt>
                <c:pt idx="39">
                  <c:v>0.8</c:v>
                </c:pt>
                <c:pt idx="40">
                  <c:v>0.8</c:v>
                </c:pt>
                <c:pt idx="41">
                  <c:v>0.8</c:v>
                </c:pt>
                <c:pt idx="42">
                  <c:v>0.8</c:v>
                </c:pt>
                <c:pt idx="43">
                  <c:v>0.8</c:v>
                </c:pt>
                <c:pt idx="44">
                  <c:v>0.8</c:v>
                </c:pt>
                <c:pt idx="45">
                  <c:v>0.8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2802816"/>
        <c:axId val="172804736"/>
      </c:scatterChart>
      <c:valAx>
        <c:axId val="17280281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/>
                  <a:t>Time</a:t>
                </a:r>
              </a:p>
            </c:rich>
          </c:tx>
          <c:layout>
            <c:manualLayout>
              <c:xMode val="edge"/>
              <c:yMode val="edge"/>
              <c:x val="0.50916496945010181"/>
              <c:y val="0.9045226130653266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72804736"/>
        <c:crosses val="autoZero"/>
        <c:crossBetween val="midCat"/>
      </c:valAx>
      <c:valAx>
        <c:axId val="17280473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/>
                  <a:t>Response</a:t>
                </a:r>
              </a:p>
            </c:rich>
          </c:tx>
          <c:layout>
            <c:manualLayout>
              <c:xMode val="edge"/>
              <c:yMode val="edge"/>
              <c:x val="2.4589529392721667E-2"/>
              <c:y val="0.3499906071994489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72802816"/>
        <c:crosses val="autoZero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l"/>
      <c:layout>
        <c:manualLayout>
          <c:xMode val="edge"/>
          <c:yMode val="edge"/>
          <c:x val="0.14649976306258794"/>
          <c:y val="0.1959847683426087"/>
          <c:w val="0.23102061899013196"/>
          <c:h val="0.15818608216913904"/>
        </c:manualLayout>
      </c:layout>
      <c:overlay val="1"/>
      <c:spPr>
        <a:solidFill>
          <a:schemeClr val="bg1"/>
        </a:solidFill>
      </c:spPr>
      <c:txPr>
        <a:bodyPr/>
        <a:lstStyle/>
        <a:p>
          <a:pPr>
            <a:defRPr sz="800" baseline="0"/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FOPDT</a:t>
            </a:r>
          </a:p>
        </c:rich>
      </c:tx>
      <c:layout>
        <c:manualLayout>
          <c:xMode val="edge"/>
          <c:yMode val="edge"/>
          <c:x val="0.43991853360488797"/>
          <c:y val="3.266331658291457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3238289205702647"/>
          <c:y val="0.17839195979899497"/>
          <c:w val="0.8207739307535642"/>
          <c:h val="0.64824120603015079"/>
        </c:manualLayout>
      </c:layout>
      <c:scatterChart>
        <c:scatterStyle val="lineMarker"/>
        <c:varyColors val="0"/>
        <c:ser>
          <c:idx val="0"/>
          <c:order val="0"/>
          <c:tx>
            <c:v>model</c:v>
          </c:tx>
          <c:spPr>
            <a:ln w="28575">
              <a:noFill/>
            </a:ln>
          </c:spPr>
          <c:marker>
            <c:symbol val="diamond"/>
            <c:size val="7"/>
            <c:spPr>
              <a:solidFill>
                <a:srgbClr val="FF0000"/>
              </a:solidFill>
              <a:ln>
                <a:solidFill>
                  <a:schemeClr val="bg1"/>
                </a:solidFill>
                <a:prstDash val="solid"/>
              </a:ln>
            </c:spPr>
          </c:marker>
          <c:xVal>
            <c:numRef>
              <c:f>Data!$D$5:$D$50</c:f>
              <c:numCache>
                <c:formatCode>General</c:formatCode>
                <c:ptCount val="46"/>
                <c:pt idx="0">
                  <c:v>0</c:v>
                </c:pt>
                <c:pt idx="1">
                  <c:v>0.2</c:v>
                </c:pt>
                <c:pt idx="2">
                  <c:v>0.4</c:v>
                </c:pt>
                <c:pt idx="3">
                  <c:v>0.60000000000000009</c:v>
                </c:pt>
                <c:pt idx="4">
                  <c:v>0.8</c:v>
                </c:pt>
                <c:pt idx="5">
                  <c:v>1</c:v>
                </c:pt>
                <c:pt idx="6">
                  <c:v>1.2</c:v>
                </c:pt>
                <c:pt idx="7">
                  <c:v>1.4</c:v>
                </c:pt>
                <c:pt idx="8">
                  <c:v>1.5999999999999999</c:v>
                </c:pt>
                <c:pt idx="9">
                  <c:v>1.7999999999999998</c:v>
                </c:pt>
                <c:pt idx="10">
                  <c:v>1.9999999999999998</c:v>
                </c:pt>
                <c:pt idx="11">
                  <c:v>2.1999999999999997</c:v>
                </c:pt>
                <c:pt idx="12">
                  <c:v>2.4</c:v>
                </c:pt>
                <c:pt idx="13">
                  <c:v>2.6</c:v>
                </c:pt>
                <c:pt idx="14">
                  <c:v>2.8000000000000003</c:v>
                </c:pt>
                <c:pt idx="15">
                  <c:v>3.0000000000000004</c:v>
                </c:pt>
                <c:pt idx="16">
                  <c:v>3.2000000000000006</c:v>
                </c:pt>
                <c:pt idx="17">
                  <c:v>3.4000000000000008</c:v>
                </c:pt>
                <c:pt idx="18">
                  <c:v>3.600000000000001</c:v>
                </c:pt>
                <c:pt idx="19">
                  <c:v>3.8000000000000012</c:v>
                </c:pt>
                <c:pt idx="20">
                  <c:v>4.0000000000000009</c:v>
                </c:pt>
                <c:pt idx="21">
                  <c:v>4.2000000000000011</c:v>
                </c:pt>
                <c:pt idx="22">
                  <c:v>4.4000000000000012</c:v>
                </c:pt>
                <c:pt idx="23">
                  <c:v>4.6000000000000014</c:v>
                </c:pt>
                <c:pt idx="24">
                  <c:v>4.8000000000000016</c:v>
                </c:pt>
                <c:pt idx="25">
                  <c:v>5.0000000000000018</c:v>
                </c:pt>
                <c:pt idx="26">
                  <c:v>5.200000000000002</c:v>
                </c:pt>
                <c:pt idx="27">
                  <c:v>5.4000000000000021</c:v>
                </c:pt>
                <c:pt idx="28">
                  <c:v>5.6000000000000023</c:v>
                </c:pt>
                <c:pt idx="29">
                  <c:v>5.8000000000000025</c:v>
                </c:pt>
                <c:pt idx="30">
                  <c:v>6.0000000000000027</c:v>
                </c:pt>
                <c:pt idx="31">
                  <c:v>6.2000000000000028</c:v>
                </c:pt>
                <c:pt idx="32">
                  <c:v>6.400000000000003</c:v>
                </c:pt>
                <c:pt idx="33">
                  <c:v>6.6000000000000032</c:v>
                </c:pt>
                <c:pt idx="34">
                  <c:v>6.8000000000000034</c:v>
                </c:pt>
                <c:pt idx="35">
                  <c:v>7.0000000000000036</c:v>
                </c:pt>
                <c:pt idx="36">
                  <c:v>7.2000000000000037</c:v>
                </c:pt>
                <c:pt idx="37">
                  <c:v>7.4000000000000039</c:v>
                </c:pt>
                <c:pt idx="38">
                  <c:v>7.6000000000000041</c:v>
                </c:pt>
                <c:pt idx="39">
                  <c:v>7.8000000000000043</c:v>
                </c:pt>
                <c:pt idx="40">
                  <c:v>8.0000000000000036</c:v>
                </c:pt>
                <c:pt idx="41">
                  <c:v>8.2000000000000028</c:v>
                </c:pt>
                <c:pt idx="42">
                  <c:v>8.4000000000000021</c:v>
                </c:pt>
                <c:pt idx="43">
                  <c:v>8.6000000000000014</c:v>
                </c:pt>
                <c:pt idx="44">
                  <c:v>8.8000000000000007</c:v>
                </c:pt>
                <c:pt idx="45">
                  <c:v>9</c:v>
                </c:pt>
              </c:numCache>
            </c:numRef>
          </c:xVal>
          <c:yVal>
            <c:numRef>
              <c:f>Data!$G$5:$G$50</c:f>
              <c:numCache>
                <c:formatCode>General</c:formatCode>
                <c:ptCount val="4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3.8695808981029339E-2</c:v>
                </c:pt>
                <c:pt idx="15">
                  <c:v>7.4896008574231496E-2</c:v>
                </c:pt>
                <c:pt idx="16">
                  <c:v>0.12810945264372553</c:v>
                </c:pt>
                <c:pt idx="17">
                  <c:v>0.17789100126832649</c:v>
                </c:pt>
                <c:pt idx="18">
                  <c:v>0.32120151018490517</c:v>
                </c:pt>
                <c:pt idx="19">
                  <c:v>0.45526949230480046</c:v>
                </c:pt>
                <c:pt idx="20">
                  <c:v>0.58069102604705658</c:v>
                </c:pt>
                <c:pt idx="21">
                  <c:v>0.69802374693631586</c:v>
                </c:pt>
                <c:pt idx="22">
                  <c:v>0.80778932690098315</c:v>
                </c:pt>
                <c:pt idx="23">
                  <c:v>0.91047579367397602</c:v>
                </c:pt>
                <c:pt idx="24">
                  <c:v>1.0065397006083279</c:v>
                </c:pt>
                <c:pt idx="25">
                  <c:v>1.0964081565548414</c:v>
                </c:pt>
                <c:pt idx="26">
                  <c:v>1.1804807248268108</c:v>
                </c:pt>
                <c:pt idx="27">
                  <c:v>1.259131199694786</c:v>
                </c:pt>
                <c:pt idx="28">
                  <c:v>1.3327092683098303</c:v>
                </c:pt>
                <c:pt idx="29">
                  <c:v>1.4015420654443402</c:v>
                </c:pt>
                <c:pt idx="30">
                  <c:v>1.4659356279629385</c:v>
                </c:pt>
                <c:pt idx="31">
                  <c:v>1.5261762554901575</c:v>
                </c:pt>
                <c:pt idx="32">
                  <c:v>1.5825317833245585</c:v>
                </c:pt>
                <c:pt idx="33">
                  <c:v>1.6352527732587845</c:v>
                </c:pt>
                <c:pt idx="34">
                  <c:v>1.6845736276000345</c:v>
                </c:pt>
                <c:pt idx="35">
                  <c:v>1.7307136313440008</c:v>
                </c:pt>
                <c:pt idx="36">
                  <c:v>1.7738779271358665</c:v>
                </c:pt>
                <c:pt idx="37">
                  <c:v>1.8142584273531277</c:v>
                </c:pt>
                <c:pt idx="38">
                  <c:v>1.8520346673654462</c:v>
                </c:pt>
                <c:pt idx="39">
                  <c:v>1.8873746037652008</c:v>
                </c:pt>
                <c:pt idx="40">
                  <c:v>1.9204353611177445</c:v>
                </c:pt>
                <c:pt idx="41">
                  <c:v>1.9513639305514845</c:v>
                </c:pt>
                <c:pt idx="42">
                  <c:v>1.980297823293784</c:v>
                </c:pt>
                <c:pt idx="43">
                  <c:v>2.0073656820583605</c:v>
                </c:pt>
                <c:pt idx="44">
                  <c:v>2.0326878530024715</c:v>
                </c:pt>
                <c:pt idx="45">
                  <c:v>2.0563769207968519</c:v>
                </c:pt>
              </c:numCache>
            </c:numRef>
          </c:yVal>
          <c:smooth val="0"/>
        </c:ser>
        <c:ser>
          <c:idx val="1"/>
          <c:order val="1"/>
          <c:tx>
            <c:v>measured</c:v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chemeClr val="tx1"/>
              </a:solidFill>
              <a:ln>
                <a:noFill/>
              </a:ln>
            </c:spPr>
          </c:marker>
          <c:xVal>
            <c:numRef>
              <c:f>Data!$D$5:$D$50</c:f>
              <c:numCache>
                <c:formatCode>General</c:formatCode>
                <c:ptCount val="46"/>
                <c:pt idx="0">
                  <c:v>0</c:v>
                </c:pt>
                <c:pt idx="1">
                  <c:v>0.2</c:v>
                </c:pt>
                <c:pt idx="2">
                  <c:v>0.4</c:v>
                </c:pt>
                <c:pt idx="3">
                  <c:v>0.60000000000000009</c:v>
                </c:pt>
                <c:pt idx="4">
                  <c:v>0.8</c:v>
                </c:pt>
                <c:pt idx="5">
                  <c:v>1</c:v>
                </c:pt>
                <c:pt idx="6">
                  <c:v>1.2</c:v>
                </c:pt>
                <c:pt idx="7">
                  <c:v>1.4</c:v>
                </c:pt>
                <c:pt idx="8">
                  <c:v>1.5999999999999999</c:v>
                </c:pt>
                <c:pt idx="9">
                  <c:v>1.7999999999999998</c:v>
                </c:pt>
                <c:pt idx="10">
                  <c:v>1.9999999999999998</c:v>
                </c:pt>
                <c:pt idx="11">
                  <c:v>2.1999999999999997</c:v>
                </c:pt>
                <c:pt idx="12">
                  <c:v>2.4</c:v>
                </c:pt>
                <c:pt idx="13">
                  <c:v>2.6</c:v>
                </c:pt>
                <c:pt idx="14">
                  <c:v>2.8000000000000003</c:v>
                </c:pt>
                <c:pt idx="15">
                  <c:v>3.0000000000000004</c:v>
                </c:pt>
                <c:pt idx="16">
                  <c:v>3.2000000000000006</c:v>
                </c:pt>
                <c:pt idx="17">
                  <c:v>3.4000000000000008</c:v>
                </c:pt>
                <c:pt idx="18">
                  <c:v>3.600000000000001</c:v>
                </c:pt>
                <c:pt idx="19">
                  <c:v>3.8000000000000012</c:v>
                </c:pt>
                <c:pt idx="20">
                  <c:v>4.0000000000000009</c:v>
                </c:pt>
                <c:pt idx="21">
                  <c:v>4.2000000000000011</c:v>
                </c:pt>
                <c:pt idx="22">
                  <c:v>4.4000000000000012</c:v>
                </c:pt>
                <c:pt idx="23">
                  <c:v>4.6000000000000014</c:v>
                </c:pt>
                <c:pt idx="24">
                  <c:v>4.8000000000000016</c:v>
                </c:pt>
                <c:pt idx="25">
                  <c:v>5.0000000000000018</c:v>
                </c:pt>
                <c:pt idx="26">
                  <c:v>5.200000000000002</c:v>
                </c:pt>
                <c:pt idx="27">
                  <c:v>5.4000000000000021</c:v>
                </c:pt>
                <c:pt idx="28">
                  <c:v>5.6000000000000023</c:v>
                </c:pt>
                <c:pt idx="29">
                  <c:v>5.8000000000000025</c:v>
                </c:pt>
                <c:pt idx="30">
                  <c:v>6.0000000000000027</c:v>
                </c:pt>
                <c:pt idx="31">
                  <c:v>6.2000000000000028</c:v>
                </c:pt>
                <c:pt idx="32">
                  <c:v>6.400000000000003</c:v>
                </c:pt>
                <c:pt idx="33">
                  <c:v>6.6000000000000032</c:v>
                </c:pt>
                <c:pt idx="34">
                  <c:v>6.8000000000000034</c:v>
                </c:pt>
                <c:pt idx="35">
                  <c:v>7.0000000000000036</c:v>
                </c:pt>
                <c:pt idx="36">
                  <c:v>7.2000000000000037</c:v>
                </c:pt>
                <c:pt idx="37">
                  <c:v>7.4000000000000039</c:v>
                </c:pt>
                <c:pt idx="38">
                  <c:v>7.6000000000000041</c:v>
                </c:pt>
                <c:pt idx="39">
                  <c:v>7.8000000000000043</c:v>
                </c:pt>
                <c:pt idx="40">
                  <c:v>8.0000000000000036</c:v>
                </c:pt>
                <c:pt idx="41">
                  <c:v>8.2000000000000028</c:v>
                </c:pt>
                <c:pt idx="42">
                  <c:v>8.4000000000000021</c:v>
                </c:pt>
                <c:pt idx="43">
                  <c:v>8.6000000000000014</c:v>
                </c:pt>
                <c:pt idx="44">
                  <c:v>8.8000000000000007</c:v>
                </c:pt>
                <c:pt idx="45">
                  <c:v>9</c:v>
                </c:pt>
              </c:numCache>
            </c:numRef>
          </c:xVal>
          <c:yVal>
            <c:numRef>
              <c:f>Data!$H$5:$H$50</c:f>
              <c:numCache>
                <c:formatCode>General</c:formatCode>
                <c:ptCount val="4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0.24385287749642937</c:v>
                </c:pt>
                <c:pt idx="12">
                  <c:v>0.47581290982020186</c:v>
                </c:pt>
                <c:pt idx="13">
                  <c:v>0.69646011787471096</c:v>
                </c:pt>
                <c:pt idx="14">
                  <c:v>0.9063462346100909</c:v>
                </c:pt>
                <c:pt idx="15">
                  <c:v>1.1059960846429762</c:v>
                </c:pt>
                <c:pt idx="16">
                  <c:v>1.2959088965914112</c:v>
                </c:pt>
                <c:pt idx="17">
                  <c:v>1.4765595514064334</c:v>
                </c:pt>
                <c:pt idx="18">
                  <c:v>1.6483997698218045</c:v>
                </c:pt>
                <c:pt idx="19">
                  <c:v>1.8118592418911343</c:v>
                </c:pt>
                <c:pt idx="20">
                  <c:v>1.9673467014368335</c:v>
                </c:pt>
                <c:pt idx="21">
                  <c:v>2.1152509480975672</c:v>
                </c:pt>
                <c:pt idx="22">
                  <c:v>2.2559418195298688</c:v>
                </c:pt>
                <c:pt idx="23">
                  <c:v>2.3897711161949209</c:v>
                </c:pt>
                <c:pt idx="24">
                  <c:v>2.5170734810429534</c:v>
                </c:pt>
                <c:pt idx="25">
                  <c:v>2.6381672362949269</c:v>
                </c:pt>
                <c:pt idx="26">
                  <c:v>2.7533551794138935</c:v>
                </c:pt>
                <c:pt idx="27">
                  <c:v>2.8629253402563681</c:v>
                </c:pt>
                <c:pt idx="28">
                  <c:v>2.9671517012970057</c:v>
                </c:pt>
                <c:pt idx="29">
                  <c:v>3.0662948827274947</c:v>
                </c:pt>
                <c:pt idx="30">
                  <c:v>3.1606027941427897</c:v>
                </c:pt>
                <c:pt idx="31">
                  <c:v>3.2503112544442248</c:v>
                </c:pt>
                <c:pt idx="32">
                  <c:v>3.3356445815096034</c:v>
                </c:pt>
                <c:pt idx="33">
                  <c:v>3.4168161531047354</c:v>
                </c:pt>
                <c:pt idx="34">
                  <c:v>3.4940289404389908</c:v>
                </c:pt>
                <c:pt idx="35">
                  <c:v>3.5674760156990502</c:v>
                </c:pt>
                <c:pt idx="36">
                  <c:v>3.6373410348299382</c:v>
                </c:pt>
                <c:pt idx="37">
                  <c:v>3.7037986967705439</c:v>
                </c:pt>
                <c:pt idx="38">
                  <c:v>3.7670151802919687</c:v>
                </c:pt>
                <c:pt idx="39">
                  <c:v>3.8271485595310129</c:v>
                </c:pt>
                <c:pt idx="40">
                  <c:v>3.8843491992578514</c:v>
                </c:pt>
                <c:pt idx="41">
                  <c:v>3.9387601308662856</c:v>
                </c:pt>
                <c:pt idx="42">
                  <c:v>3.9905174100267238</c:v>
                </c:pt>
                <c:pt idx="43">
                  <c:v>4.039750456896229</c:v>
                </c:pt>
                <c:pt idx="44">
                  <c:v>4.0865823797363268</c:v>
                </c:pt>
                <c:pt idx="45">
                  <c:v>4.1311302827477743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2847872"/>
        <c:axId val="172859392"/>
      </c:scatterChart>
      <c:valAx>
        <c:axId val="172847872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600"/>
                  <a:t>Time</a:t>
                </a:r>
              </a:p>
            </c:rich>
          </c:tx>
          <c:layout>
            <c:manualLayout>
              <c:xMode val="edge"/>
              <c:yMode val="edge"/>
              <c:x val="0.50916496945010181"/>
              <c:y val="0.9045226130653266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72859392"/>
        <c:crosses val="autoZero"/>
        <c:crossBetween val="midCat"/>
      </c:valAx>
      <c:valAx>
        <c:axId val="17285939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600"/>
                  <a:t>CV Response</a:t>
                </a:r>
              </a:p>
            </c:rich>
          </c:tx>
          <c:layout>
            <c:manualLayout>
              <c:xMode val="edge"/>
              <c:yMode val="edge"/>
              <c:x val="3.9911495686447133E-2"/>
              <c:y val="0.3769484061449053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72847872"/>
        <c:crosses val="autoZero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l"/>
      <c:layout>
        <c:manualLayout>
          <c:xMode val="edge"/>
          <c:yMode val="edge"/>
          <c:x val="0.14649976306258794"/>
          <c:y val="0.1959847683426087"/>
          <c:w val="0.15311786102040431"/>
          <c:h val="0.11325645475325141"/>
        </c:manualLayout>
      </c:layout>
      <c:overlay val="1"/>
      <c:spPr>
        <a:solidFill>
          <a:schemeClr val="bg1"/>
        </a:solidFill>
      </c:spPr>
      <c:txPr>
        <a:bodyPr/>
        <a:lstStyle/>
        <a:p>
          <a:pPr>
            <a:defRPr sz="1600"/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79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4686300" y="1619250"/>
    <xdr:ext cx="4162425" cy="2826633"/>
    <xdr:graphicFrame macro="">
      <xdr:nvGraphicFramePr>
        <xdr:cNvPr id="3" name="Chart 2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8668956" cy="6293734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2"/>
  <sheetViews>
    <sheetView tabSelected="1" workbookViewId="0">
      <selection activeCell="E24" sqref="E24"/>
    </sheetView>
  </sheetViews>
  <sheetFormatPr defaultRowHeight="12.75" x14ac:dyDescent="0.2"/>
  <cols>
    <col min="1" max="1" width="22.28515625" bestFit="1" customWidth="1"/>
    <col min="4" max="4" width="5" bestFit="1" customWidth="1"/>
    <col min="5" max="5" width="12.42578125" customWidth="1"/>
    <col min="6" max="6" width="12.42578125" bestFit="1" customWidth="1"/>
    <col min="7" max="10" width="12" bestFit="1" customWidth="1"/>
  </cols>
  <sheetData>
    <row r="1" spans="1:10" x14ac:dyDescent="0.2">
      <c r="A1" s="4" t="s">
        <v>13</v>
      </c>
    </row>
    <row r="3" spans="1:10" ht="13.5" thickBot="1" x14ac:dyDescent="0.25">
      <c r="A3" s="4" t="s">
        <v>7</v>
      </c>
      <c r="E3" s="17" t="s">
        <v>20</v>
      </c>
      <c r="F3" s="6" t="s">
        <v>17</v>
      </c>
      <c r="G3" s="6" t="s">
        <v>18</v>
      </c>
      <c r="H3" s="6" t="s">
        <v>23</v>
      </c>
    </row>
    <row r="4" spans="1:10" x14ac:dyDescent="0.2">
      <c r="A4" s="9" t="s">
        <v>5</v>
      </c>
      <c r="B4" s="1">
        <f>H5</f>
        <v>0</v>
      </c>
      <c r="D4" s="5" t="s">
        <v>0</v>
      </c>
      <c r="E4" s="5" t="s">
        <v>19</v>
      </c>
      <c r="F4" s="13" t="s">
        <v>16</v>
      </c>
      <c r="G4" s="12" t="s">
        <v>8</v>
      </c>
      <c r="H4" s="5" t="s">
        <v>14</v>
      </c>
      <c r="I4" s="5" t="s">
        <v>12</v>
      </c>
      <c r="J4" s="5" t="s">
        <v>6</v>
      </c>
    </row>
    <row r="5" spans="1:10" ht="13.5" thickBot="1" x14ac:dyDescent="0.25">
      <c r="A5" s="10" t="s">
        <v>2</v>
      </c>
      <c r="B5" s="3">
        <v>0.2</v>
      </c>
      <c r="D5">
        <v>0</v>
      </c>
      <c r="F5">
        <v>0</v>
      </c>
      <c r="G5">
        <v>0</v>
      </c>
      <c r="H5">
        <f>IF(D5&lt;=$B$15,0,$B$13*(1-EXP(-(D5-$B$15)/$B$14)))</f>
        <v>0</v>
      </c>
      <c r="I5">
        <f>ABS(H5-G5)</f>
        <v>0</v>
      </c>
      <c r="J5">
        <f>(H5-G5)^2</f>
        <v>0</v>
      </c>
    </row>
    <row r="6" spans="1:10" x14ac:dyDescent="0.2">
      <c r="D6">
        <f t="shared" ref="D6:D50" si="0">D5+$B$5</f>
        <v>0.2</v>
      </c>
      <c r="E6" s="14">
        <v>0</v>
      </c>
      <c r="F6">
        <f>F5+E6</f>
        <v>0</v>
      </c>
      <c r="G6">
        <f t="shared" ref="G6:G50" si="1">G5*EXP(-$B$5/$B$9)+F6*$B$8*(1-EXP(-$B$5/$B$9))</f>
        <v>0</v>
      </c>
      <c r="H6">
        <f t="shared" ref="H6:H50" si="2">IF(D6&lt;=$B$15,0,$B$13*(1-EXP(-(D6-$B$15)/$B$14)))</f>
        <v>0</v>
      </c>
      <c r="I6">
        <f t="shared" ref="I6:I50" si="3">ABS(H6-G6)</f>
        <v>0</v>
      </c>
      <c r="J6">
        <f t="shared" ref="J6:J50" si="4">(H6-G6)^2</f>
        <v>0</v>
      </c>
    </row>
    <row r="7" spans="1:10" ht="13.5" thickBot="1" x14ac:dyDescent="0.25">
      <c r="A7" s="4" t="s">
        <v>15</v>
      </c>
      <c r="D7">
        <f t="shared" si="0"/>
        <v>0.4</v>
      </c>
      <c r="E7" s="15">
        <v>0</v>
      </c>
      <c r="F7">
        <f t="shared" ref="F7:F50" si="5">F6+E7</f>
        <v>0</v>
      </c>
      <c r="G7">
        <f t="shared" si="1"/>
        <v>0</v>
      </c>
      <c r="H7">
        <f t="shared" si="2"/>
        <v>0</v>
      </c>
      <c r="I7">
        <f t="shared" si="3"/>
        <v>0</v>
      </c>
      <c r="J7">
        <f t="shared" si="4"/>
        <v>0</v>
      </c>
    </row>
    <row r="8" spans="1:10" x14ac:dyDescent="0.2">
      <c r="A8" s="9" t="s">
        <v>4</v>
      </c>
      <c r="B8" s="1">
        <v>3</v>
      </c>
      <c r="D8">
        <f t="shared" si="0"/>
        <v>0.60000000000000009</v>
      </c>
      <c r="E8" s="15">
        <v>0</v>
      </c>
      <c r="F8">
        <f t="shared" si="5"/>
        <v>0</v>
      </c>
      <c r="G8">
        <f t="shared" si="1"/>
        <v>0</v>
      </c>
      <c r="H8">
        <f t="shared" si="2"/>
        <v>0</v>
      </c>
      <c r="I8">
        <f t="shared" si="3"/>
        <v>0</v>
      </c>
      <c r="J8">
        <f t="shared" si="4"/>
        <v>0</v>
      </c>
    </row>
    <row r="9" spans="1:10" x14ac:dyDescent="0.2">
      <c r="A9" s="11" t="s">
        <v>3</v>
      </c>
      <c r="B9" s="2">
        <v>3</v>
      </c>
      <c r="D9">
        <f t="shared" si="0"/>
        <v>0.8</v>
      </c>
      <c r="E9" s="15">
        <v>0</v>
      </c>
      <c r="F9">
        <f t="shared" si="5"/>
        <v>0</v>
      </c>
      <c r="G9">
        <f t="shared" si="1"/>
        <v>0</v>
      </c>
      <c r="H9">
        <f t="shared" si="2"/>
        <v>0</v>
      </c>
      <c r="I9">
        <f t="shared" si="3"/>
        <v>0</v>
      </c>
      <c r="J9">
        <f t="shared" si="4"/>
        <v>0</v>
      </c>
    </row>
    <row r="10" spans="1:10" ht="13.5" thickBot="1" x14ac:dyDescent="0.25">
      <c r="A10" s="10" t="s">
        <v>1</v>
      </c>
      <c r="B10" s="3">
        <v>0</v>
      </c>
      <c r="D10">
        <f t="shared" si="0"/>
        <v>1</v>
      </c>
      <c r="E10" s="15">
        <v>0</v>
      </c>
      <c r="F10">
        <f t="shared" si="5"/>
        <v>0</v>
      </c>
      <c r="G10">
        <f t="shared" si="1"/>
        <v>0</v>
      </c>
      <c r="H10">
        <f t="shared" si="2"/>
        <v>0</v>
      </c>
      <c r="I10">
        <f t="shared" si="3"/>
        <v>0</v>
      </c>
      <c r="J10">
        <f t="shared" si="4"/>
        <v>0</v>
      </c>
    </row>
    <row r="11" spans="1:10" x14ac:dyDescent="0.2">
      <c r="D11">
        <f t="shared" si="0"/>
        <v>1.2</v>
      </c>
      <c r="E11" s="15">
        <v>0</v>
      </c>
      <c r="F11">
        <f t="shared" si="5"/>
        <v>0</v>
      </c>
      <c r="G11">
        <f t="shared" si="1"/>
        <v>0</v>
      </c>
      <c r="H11">
        <f t="shared" si="2"/>
        <v>0</v>
      </c>
      <c r="I11">
        <f t="shared" si="3"/>
        <v>0</v>
      </c>
      <c r="J11">
        <f t="shared" si="4"/>
        <v>0</v>
      </c>
    </row>
    <row r="12" spans="1:10" ht="13.5" thickBot="1" x14ac:dyDescent="0.25">
      <c r="A12" s="4" t="s">
        <v>21</v>
      </c>
      <c r="D12">
        <f t="shared" si="0"/>
        <v>1.4</v>
      </c>
      <c r="E12" s="15">
        <v>0</v>
      </c>
      <c r="F12">
        <f t="shared" si="5"/>
        <v>0</v>
      </c>
      <c r="G12">
        <f t="shared" si="1"/>
        <v>0</v>
      </c>
      <c r="H12">
        <f t="shared" si="2"/>
        <v>0</v>
      </c>
      <c r="I12">
        <f t="shared" si="3"/>
        <v>0</v>
      </c>
      <c r="J12">
        <f t="shared" si="4"/>
        <v>0</v>
      </c>
    </row>
    <row r="13" spans="1:10" x14ac:dyDescent="0.2">
      <c r="A13" s="9" t="s">
        <v>22</v>
      </c>
      <c r="B13" s="1">
        <v>5</v>
      </c>
      <c r="D13">
        <f t="shared" si="0"/>
        <v>1.5999999999999999</v>
      </c>
      <c r="E13" s="15">
        <v>0</v>
      </c>
      <c r="F13">
        <f t="shared" si="5"/>
        <v>0</v>
      </c>
      <c r="G13">
        <f t="shared" si="1"/>
        <v>0</v>
      </c>
      <c r="H13">
        <f t="shared" si="2"/>
        <v>0</v>
      </c>
      <c r="I13">
        <f t="shared" si="3"/>
        <v>0</v>
      </c>
      <c r="J13">
        <f t="shared" si="4"/>
        <v>0</v>
      </c>
    </row>
    <row r="14" spans="1:10" x14ac:dyDescent="0.2">
      <c r="A14" s="11" t="s">
        <v>24</v>
      </c>
      <c r="B14" s="2">
        <v>4</v>
      </c>
      <c r="D14">
        <f t="shared" si="0"/>
        <v>1.7999999999999998</v>
      </c>
      <c r="E14" s="15">
        <v>0</v>
      </c>
      <c r="F14">
        <f t="shared" si="5"/>
        <v>0</v>
      </c>
      <c r="G14">
        <f t="shared" si="1"/>
        <v>0</v>
      </c>
      <c r="H14">
        <f t="shared" si="2"/>
        <v>0</v>
      </c>
      <c r="I14">
        <f t="shared" si="3"/>
        <v>0</v>
      </c>
      <c r="J14">
        <f t="shared" si="4"/>
        <v>0</v>
      </c>
    </row>
    <row r="15" spans="1:10" ht="13.5" thickBot="1" x14ac:dyDescent="0.25">
      <c r="A15" s="10" t="s">
        <v>25</v>
      </c>
      <c r="B15" s="3">
        <v>2</v>
      </c>
      <c r="D15">
        <f t="shared" si="0"/>
        <v>1.9999999999999998</v>
      </c>
      <c r="E15" s="15">
        <v>0</v>
      </c>
      <c r="F15">
        <f t="shared" si="5"/>
        <v>0</v>
      </c>
      <c r="G15">
        <f t="shared" si="1"/>
        <v>0</v>
      </c>
      <c r="H15">
        <f t="shared" si="2"/>
        <v>0</v>
      </c>
      <c r="I15">
        <f t="shared" si="3"/>
        <v>0</v>
      </c>
      <c r="J15">
        <f t="shared" si="4"/>
        <v>0</v>
      </c>
    </row>
    <row r="16" spans="1:10" x14ac:dyDescent="0.2">
      <c r="D16">
        <f t="shared" si="0"/>
        <v>2.1999999999999997</v>
      </c>
      <c r="E16" s="15">
        <v>0</v>
      </c>
      <c r="F16">
        <f t="shared" si="5"/>
        <v>0</v>
      </c>
      <c r="G16">
        <f t="shared" si="1"/>
        <v>0</v>
      </c>
      <c r="H16">
        <f t="shared" si="2"/>
        <v>0.24385287749642937</v>
      </c>
      <c r="I16">
        <f t="shared" si="3"/>
        <v>0.24385287749642937</v>
      </c>
      <c r="J16">
        <f t="shared" si="4"/>
        <v>5.9464225863288589E-2</v>
      </c>
    </row>
    <row r="17" spans="1:10" x14ac:dyDescent="0.2">
      <c r="D17">
        <f t="shared" si="0"/>
        <v>2.4</v>
      </c>
      <c r="E17" s="15">
        <v>0</v>
      </c>
      <c r="F17">
        <f t="shared" si="5"/>
        <v>0</v>
      </c>
      <c r="G17">
        <f t="shared" si="1"/>
        <v>0</v>
      </c>
      <c r="H17">
        <f t="shared" si="2"/>
        <v>0.47581290982020186</v>
      </c>
      <c r="I17">
        <f t="shared" si="3"/>
        <v>0.47581290982020186</v>
      </c>
      <c r="J17">
        <f t="shared" si="4"/>
        <v>0.22639792515156754</v>
      </c>
    </row>
    <row r="18" spans="1:10" ht="13.5" thickBot="1" x14ac:dyDescent="0.25">
      <c r="A18" s="8" t="s">
        <v>10</v>
      </c>
      <c r="D18">
        <f t="shared" si="0"/>
        <v>2.6</v>
      </c>
      <c r="E18" s="15">
        <v>0</v>
      </c>
      <c r="F18">
        <f t="shared" si="5"/>
        <v>0</v>
      </c>
      <c r="G18">
        <f t="shared" si="1"/>
        <v>0</v>
      </c>
      <c r="H18">
        <f t="shared" si="2"/>
        <v>0.69646011787471096</v>
      </c>
      <c r="I18">
        <f t="shared" si="3"/>
        <v>0.69646011787471096</v>
      </c>
      <c r="J18">
        <f t="shared" si="4"/>
        <v>0.48505669579005628</v>
      </c>
    </row>
    <row r="19" spans="1:10" x14ac:dyDescent="0.2">
      <c r="A19" s="9" t="s">
        <v>9</v>
      </c>
      <c r="B19" s="1">
        <f>SUM(J5:J50)</f>
        <v>90.317246361882127</v>
      </c>
      <c r="D19">
        <f t="shared" si="0"/>
        <v>2.8000000000000003</v>
      </c>
      <c r="E19" s="15">
        <v>0.2</v>
      </c>
      <c r="F19">
        <f t="shared" si="5"/>
        <v>0.2</v>
      </c>
      <c r="G19">
        <f t="shared" si="1"/>
        <v>3.8695808981029339E-2</v>
      </c>
      <c r="H19">
        <f t="shared" si="2"/>
        <v>0.9063462346100909</v>
      </c>
      <c r="I19">
        <f t="shared" si="3"/>
        <v>0.86765042562906158</v>
      </c>
      <c r="J19">
        <f t="shared" si="4"/>
        <v>0.7528172610942917</v>
      </c>
    </row>
    <row r="20" spans="1:10" ht="13.5" thickBot="1" x14ac:dyDescent="0.25">
      <c r="A20" s="10" t="s">
        <v>11</v>
      </c>
      <c r="B20" s="3">
        <f>SUM(I5:I50)</f>
        <v>54.054635982365973</v>
      </c>
      <c r="D20">
        <f t="shared" si="0"/>
        <v>3.0000000000000004</v>
      </c>
      <c r="E20" s="15">
        <v>0</v>
      </c>
      <c r="F20">
        <f t="shared" si="5"/>
        <v>0.2</v>
      </c>
      <c r="G20">
        <f t="shared" si="1"/>
        <v>7.4896008574231496E-2</v>
      </c>
      <c r="H20">
        <f t="shared" si="2"/>
        <v>1.1059960846429762</v>
      </c>
      <c r="I20">
        <f t="shared" si="3"/>
        <v>1.0311000760687448</v>
      </c>
      <c r="J20">
        <f t="shared" si="4"/>
        <v>1.0631673668689712</v>
      </c>
    </row>
    <row r="21" spans="1:10" x14ac:dyDescent="0.2">
      <c r="D21">
        <f t="shared" si="0"/>
        <v>3.2000000000000006</v>
      </c>
      <c r="E21" s="15">
        <v>0.1</v>
      </c>
      <c r="F21">
        <f t="shared" si="5"/>
        <v>0.30000000000000004</v>
      </c>
      <c r="G21">
        <f t="shared" si="1"/>
        <v>0.12810945264372553</v>
      </c>
      <c r="H21">
        <f t="shared" si="2"/>
        <v>1.2959088965914112</v>
      </c>
      <c r="I21">
        <f t="shared" si="3"/>
        <v>1.1677994439476858</v>
      </c>
      <c r="J21">
        <f t="shared" si="4"/>
        <v>1.3637555412845241</v>
      </c>
    </row>
    <row r="22" spans="1:10" x14ac:dyDescent="0.2">
      <c r="A22" s="7"/>
      <c r="D22">
        <f t="shared" si="0"/>
        <v>3.4000000000000008</v>
      </c>
      <c r="E22" s="15">
        <v>0</v>
      </c>
      <c r="F22">
        <f t="shared" si="5"/>
        <v>0.30000000000000004</v>
      </c>
      <c r="G22">
        <f t="shared" si="1"/>
        <v>0.17789100126832649</v>
      </c>
      <c r="H22">
        <f t="shared" si="2"/>
        <v>1.4765595514064334</v>
      </c>
      <c r="I22">
        <f t="shared" si="3"/>
        <v>1.2986685501381068</v>
      </c>
      <c r="J22">
        <f t="shared" si="4"/>
        <v>1.6865400031178124</v>
      </c>
    </row>
    <row r="23" spans="1:10" x14ac:dyDescent="0.2">
      <c r="D23">
        <f t="shared" si="0"/>
        <v>3.600000000000001</v>
      </c>
      <c r="E23" s="15">
        <v>0.5</v>
      </c>
      <c r="F23">
        <f t="shared" si="5"/>
        <v>0.8</v>
      </c>
      <c r="G23">
        <f t="shared" si="1"/>
        <v>0.32120151018490517</v>
      </c>
      <c r="H23">
        <f t="shared" si="2"/>
        <v>1.6483997698218045</v>
      </c>
      <c r="I23">
        <f t="shared" si="3"/>
        <v>1.3271982596368992</v>
      </c>
      <c r="J23">
        <f t="shared" si="4"/>
        <v>1.7614552203832141</v>
      </c>
    </row>
    <row r="24" spans="1:10" x14ac:dyDescent="0.2">
      <c r="D24">
        <f t="shared" si="0"/>
        <v>3.8000000000000012</v>
      </c>
      <c r="E24" s="15">
        <v>0</v>
      </c>
      <c r="F24">
        <f t="shared" si="5"/>
        <v>0.8</v>
      </c>
      <c r="G24">
        <f t="shared" si="1"/>
        <v>0.45526949230480046</v>
      </c>
      <c r="H24">
        <f t="shared" si="2"/>
        <v>1.8118592418911343</v>
      </c>
      <c r="I24">
        <f t="shared" si="3"/>
        <v>1.3565897495863339</v>
      </c>
      <c r="J24">
        <f t="shared" si="4"/>
        <v>1.8403357486827123</v>
      </c>
    </row>
    <row r="25" spans="1:10" x14ac:dyDescent="0.2">
      <c r="D25">
        <f t="shared" si="0"/>
        <v>4.0000000000000009</v>
      </c>
      <c r="E25" s="15">
        <v>0</v>
      </c>
      <c r="F25">
        <f t="shared" si="5"/>
        <v>0.8</v>
      </c>
      <c r="G25">
        <f t="shared" si="1"/>
        <v>0.58069102604705658</v>
      </c>
      <c r="H25">
        <f t="shared" si="2"/>
        <v>1.9673467014368335</v>
      </c>
      <c r="I25">
        <f t="shared" si="3"/>
        <v>1.386655675389777</v>
      </c>
      <c r="J25">
        <f t="shared" si="4"/>
        <v>1.9228139620906786</v>
      </c>
    </row>
    <row r="26" spans="1:10" x14ac:dyDescent="0.2">
      <c r="D26">
        <f t="shared" si="0"/>
        <v>4.2000000000000011</v>
      </c>
      <c r="E26" s="15">
        <v>0</v>
      </c>
      <c r="F26">
        <f t="shared" si="5"/>
        <v>0.8</v>
      </c>
      <c r="G26">
        <f t="shared" si="1"/>
        <v>0.69802374693631586</v>
      </c>
      <c r="H26">
        <f t="shared" si="2"/>
        <v>2.1152509480975672</v>
      </c>
      <c r="I26">
        <f t="shared" si="3"/>
        <v>1.4172272011612512</v>
      </c>
      <c r="J26">
        <f t="shared" si="4"/>
        <v>2.0085329397113538</v>
      </c>
    </row>
    <row r="27" spans="1:10" x14ac:dyDescent="0.2">
      <c r="D27">
        <f t="shared" si="0"/>
        <v>4.4000000000000012</v>
      </c>
      <c r="E27" s="15">
        <v>0</v>
      </c>
      <c r="F27">
        <f t="shared" si="5"/>
        <v>0.8</v>
      </c>
      <c r="G27">
        <f t="shared" si="1"/>
        <v>0.80778932690098315</v>
      </c>
      <c r="H27">
        <f t="shared" si="2"/>
        <v>2.2559418195298688</v>
      </c>
      <c r="I27">
        <f t="shared" si="3"/>
        <v>1.4481524926288856</v>
      </c>
      <c r="J27">
        <f t="shared" si="4"/>
        <v>2.0971456419072543</v>
      </c>
    </row>
    <row r="28" spans="1:10" x14ac:dyDescent="0.2">
      <c r="D28">
        <f t="shared" si="0"/>
        <v>4.6000000000000014</v>
      </c>
      <c r="E28" s="15">
        <v>0</v>
      </c>
      <c r="F28">
        <f t="shared" si="5"/>
        <v>0.8</v>
      </c>
      <c r="G28">
        <f t="shared" si="1"/>
        <v>0.91047579367397602</v>
      </c>
      <c r="H28">
        <f t="shared" si="2"/>
        <v>2.3897711161949209</v>
      </c>
      <c r="I28">
        <f t="shared" si="3"/>
        <v>1.4792953225209449</v>
      </c>
      <c r="J28">
        <f t="shared" si="4"/>
        <v>2.1883146512323464</v>
      </c>
    </row>
    <row r="29" spans="1:10" x14ac:dyDescent="0.2">
      <c r="D29">
        <f t="shared" si="0"/>
        <v>4.8000000000000016</v>
      </c>
      <c r="E29" s="15">
        <v>0</v>
      </c>
      <c r="F29">
        <f t="shared" si="5"/>
        <v>0.8</v>
      </c>
      <c r="G29">
        <f t="shared" si="1"/>
        <v>1.0065397006083279</v>
      </c>
      <c r="H29">
        <f t="shared" si="2"/>
        <v>2.5170734810429534</v>
      </c>
      <c r="I29">
        <f t="shared" si="3"/>
        <v>1.5105337804346255</v>
      </c>
      <c r="J29">
        <f t="shared" si="4"/>
        <v>2.2817123018341214</v>
      </c>
    </row>
    <row r="30" spans="1:10" x14ac:dyDescent="0.2">
      <c r="D30">
        <f t="shared" si="0"/>
        <v>5.0000000000000018</v>
      </c>
      <c r="E30" s="15">
        <v>0</v>
      </c>
      <c r="F30">
        <f t="shared" si="5"/>
        <v>0.8</v>
      </c>
      <c r="G30">
        <f t="shared" si="1"/>
        <v>1.0964081565548414</v>
      </c>
      <c r="H30">
        <f t="shared" si="2"/>
        <v>2.6381672362949269</v>
      </c>
      <c r="I30">
        <f t="shared" si="3"/>
        <v>1.5417590797400855</v>
      </c>
      <c r="J30">
        <f t="shared" si="4"/>
        <v>2.3770210599609953</v>
      </c>
    </row>
    <row r="31" spans="1:10" x14ac:dyDescent="0.2">
      <c r="D31">
        <f t="shared" si="0"/>
        <v>5.200000000000002</v>
      </c>
      <c r="E31" s="15">
        <v>0</v>
      </c>
      <c r="F31">
        <f t="shared" si="5"/>
        <v>0.8</v>
      </c>
      <c r="G31">
        <f t="shared" si="1"/>
        <v>1.1804807248268108</v>
      </c>
      <c r="H31">
        <f t="shared" si="2"/>
        <v>2.7533551794138935</v>
      </c>
      <c r="I31">
        <f t="shared" si="3"/>
        <v>1.5728744545870827</v>
      </c>
      <c r="J31">
        <f t="shared" si="4"/>
        <v>2.473934049892613</v>
      </c>
    </row>
    <row r="32" spans="1:10" x14ac:dyDescent="0.2">
      <c r="D32">
        <f t="shared" si="0"/>
        <v>5.4000000000000021</v>
      </c>
      <c r="E32" s="15">
        <v>0</v>
      </c>
      <c r="F32">
        <f t="shared" si="5"/>
        <v>0.8</v>
      </c>
      <c r="G32">
        <f t="shared" si="1"/>
        <v>1.259131199694786</v>
      </c>
      <c r="H32">
        <f t="shared" si="2"/>
        <v>2.8629253402563681</v>
      </c>
      <c r="I32">
        <f t="shared" si="3"/>
        <v>1.6037941405615821</v>
      </c>
      <c r="J32">
        <f t="shared" si="4"/>
        <v>2.5721556452996639</v>
      </c>
    </row>
    <row r="33" spans="4:10" x14ac:dyDescent="0.2">
      <c r="D33">
        <f t="shared" si="0"/>
        <v>5.6000000000000023</v>
      </c>
      <c r="E33" s="15">
        <v>0</v>
      </c>
      <c r="F33">
        <f t="shared" si="5"/>
        <v>0.8</v>
      </c>
      <c r="G33">
        <f t="shared" si="1"/>
        <v>1.3327092683098303</v>
      </c>
      <c r="H33">
        <f t="shared" si="2"/>
        <v>2.9671517012970057</v>
      </c>
      <c r="I33">
        <f t="shared" si="3"/>
        <v>1.6344424329871754</v>
      </c>
      <c r="J33">
        <f t="shared" si="4"/>
        <v>2.6714020667490375</v>
      </c>
    </row>
    <row r="34" spans="4:10" x14ac:dyDescent="0.2">
      <c r="D34">
        <f t="shared" si="0"/>
        <v>5.8000000000000025</v>
      </c>
      <c r="E34" s="15">
        <v>0</v>
      </c>
      <c r="F34">
        <f t="shared" si="5"/>
        <v>0.8</v>
      </c>
      <c r="G34">
        <f t="shared" si="1"/>
        <v>1.4015420654443402</v>
      </c>
      <c r="H34">
        <f t="shared" si="2"/>
        <v>3.0662948827274947</v>
      </c>
      <c r="I34">
        <f t="shared" si="3"/>
        <v>1.6647528172831545</v>
      </c>
      <c r="J34">
        <f t="shared" si="4"/>
        <v>2.7714019426521999</v>
      </c>
    </row>
    <row r="35" spans="4:10" x14ac:dyDescent="0.2">
      <c r="D35">
        <f t="shared" si="0"/>
        <v>6.0000000000000027</v>
      </c>
      <c r="E35" s="15">
        <v>0</v>
      </c>
      <c r="F35">
        <f t="shared" si="5"/>
        <v>0.8</v>
      </c>
      <c r="G35">
        <f t="shared" si="1"/>
        <v>1.4659356279629385</v>
      </c>
      <c r="H35">
        <f t="shared" si="2"/>
        <v>3.1606027941427897</v>
      </c>
      <c r="I35">
        <f t="shared" si="3"/>
        <v>1.6946671661798511</v>
      </c>
      <c r="J35">
        <f t="shared" si="4"/>
        <v>2.8718968041280473</v>
      </c>
    </row>
    <row r="36" spans="4:10" x14ac:dyDescent="0.2">
      <c r="D36">
        <f t="shared" si="0"/>
        <v>6.2000000000000028</v>
      </c>
      <c r="E36" s="15">
        <v>0</v>
      </c>
      <c r="F36">
        <f t="shared" si="5"/>
        <v>0.8</v>
      </c>
      <c r="G36">
        <f t="shared" si="1"/>
        <v>1.5261762554901575</v>
      </c>
      <c r="H36">
        <f t="shared" si="2"/>
        <v>3.2503112544442248</v>
      </c>
      <c r="I36">
        <f t="shared" si="3"/>
        <v>1.7241349989540673</v>
      </c>
      <c r="J36">
        <f t="shared" si="4"/>
        <v>2.9726414946183417</v>
      </c>
    </row>
    <row r="37" spans="4:10" x14ac:dyDescent="0.2">
      <c r="D37">
        <f t="shared" si="0"/>
        <v>6.400000000000003</v>
      </c>
      <c r="E37" s="15">
        <v>0</v>
      </c>
      <c r="F37">
        <f t="shared" si="5"/>
        <v>0.8</v>
      </c>
      <c r="G37">
        <f t="shared" si="1"/>
        <v>1.5825317833245585</v>
      </c>
      <c r="H37">
        <f t="shared" si="2"/>
        <v>3.3356445815096034</v>
      </c>
      <c r="I37">
        <f t="shared" si="3"/>
        <v>1.753112798185045</v>
      </c>
      <c r="J37">
        <f t="shared" si="4"/>
        <v>3.0734044831601981</v>
      </c>
    </row>
    <row r="38" spans="4:10" x14ac:dyDescent="0.2">
      <c r="D38">
        <f t="shared" si="0"/>
        <v>6.6000000000000032</v>
      </c>
      <c r="E38" s="15">
        <v>0</v>
      </c>
      <c r="F38">
        <f t="shared" si="5"/>
        <v>0.8</v>
      </c>
      <c r="G38">
        <f t="shared" si="1"/>
        <v>1.6352527732587845</v>
      </c>
      <c r="H38">
        <f t="shared" si="2"/>
        <v>3.4168161531047354</v>
      </c>
      <c r="I38">
        <f t="shared" si="3"/>
        <v>1.7815633798459509</v>
      </c>
      <c r="J38">
        <f t="shared" si="4"/>
        <v>3.1739680764081282</v>
      </c>
    </row>
    <row r="39" spans="4:10" x14ac:dyDescent="0.2">
      <c r="D39">
        <f t="shared" si="0"/>
        <v>6.8000000000000034</v>
      </c>
      <c r="E39" s="15">
        <v>0</v>
      </c>
      <c r="F39">
        <f t="shared" si="5"/>
        <v>0.8</v>
      </c>
      <c r="G39">
        <f t="shared" si="1"/>
        <v>1.6845736276000345</v>
      </c>
      <c r="H39">
        <f t="shared" si="2"/>
        <v>3.4940289404389908</v>
      </c>
      <c r="I39">
        <f t="shared" si="3"/>
        <v>1.8094553128389563</v>
      </c>
      <c r="J39">
        <f t="shared" si="4"/>
        <v>3.2741285291611253</v>
      </c>
    </row>
    <row r="40" spans="4:10" x14ac:dyDescent="0.2">
      <c r="D40">
        <f t="shared" si="0"/>
        <v>7.0000000000000036</v>
      </c>
      <c r="E40" s="15">
        <v>0</v>
      </c>
      <c r="F40">
        <f t="shared" si="5"/>
        <v>0.8</v>
      </c>
      <c r="G40">
        <f t="shared" si="1"/>
        <v>1.7307136313440008</v>
      </c>
      <c r="H40">
        <f t="shared" si="2"/>
        <v>3.5674760156990502</v>
      </c>
      <c r="I40">
        <f t="shared" si="3"/>
        <v>1.8367623843550493</v>
      </c>
      <c r="J40">
        <f t="shared" si="4"/>
        <v>3.3736960565816458</v>
      </c>
    </row>
    <row r="41" spans="4:10" x14ac:dyDescent="0.2">
      <c r="D41">
        <f t="shared" si="0"/>
        <v>7.2000000000000037</v>
      </c>
      <c r="E41" s="15">
        <v>0</v>
      </c>
      <c r="F41">
        <f t="shared" si="5"/>
        <v>0.8</v>
      </c>
      <c r="G41">
        <f t="shared" si="1"/>
        <v>1.7738779271358665</v>
      </c>
      <c r="H41">
        <f t="shared" si="2"/>
        <v>3.6373410348299382</v>
      </c>
      <c r="I41">
        <f t="shared" si="3"/>
        <v>1.8634631076940718</v>
      </c>
      <c r="J41">
        <f t="shared" si="4"/>
        <v>3.4724947537368478</v>
      </c>
    </row>
    <row r="42" spans="4:10" x14ac:dyDescent="0.2">
      <c r="D42">
        <f t="shared" si="0"/>
        <v>7.4000000000000039</v>
      </c>
      <c r="E42" s="15">
        <v>0</v>
      </c>
      <c r="F42">
        <f t="shared" si="5"/>
        <v>0.8</v>
      </c>
      <c r="G42">
        <f t="shared" si="1"/>
        <v>1.8142584273531277</v>
      </c>
      <c r="H42">
        <f t="shared" si="2"/>
        <v>3.7037986967705439</v>
      </c>
      <c r="I42">
        <f t="shared" si="3"/>
        <v>1.8895402694174162</v>
      </c>
      <c r="J42">
        <f t="shared" si="4"/>
        <v>3.5703624297500416</v>
      </c>
    </row>
    <row r="43" spans="4:10" x14ac:dyDescent="0.2">
      <c r="D43">
        <f t="shared" si="0"/>
        <v>7.6000000000000041</v>
      </c>
      <c r="E43" s="15">
        <v>0</v>
      </c>
      <c r="F43">
        <f t="shared" si="5"/>
        <v>0.8</v>
      </c>
      <c r="G43">
        <f t="shared" si="1"/>
        <v>1.8520346673654462</v>
      </c>
      <c r="H43">
        <f t="shared" si="2"/>
        <v>3.7670151802919687</v>
      </c>
      <c r="I43">
        <f t="shared" si="3"/>
        <v>1.9149805129265225</v>
      </c>
      <c r="J43">
        <f t="shared" si="4"/>
        <v>3.667150364888327</v>
      </c>
    </row>
    <row r="44" spans="4:10" x14ac:dyDescent="0.2">
      <c r="D44">
        <f t="shared" si="0"/>
        <v>7.8000000000000043</v>
      </c>
      <c r="E44" s="15">
        <v>0</v>
      </c>
      <c r="F44">
        <f t="shared" si="5"/>
        <v>0.8</v>
      </c>
      <c r="G44">
        <f t="shared" si="1"/>
        <v>1.8873746037652008</v>
      </c>
      <c r="H44">
        <f t="shared" si="2"/>
        <v>3.8271485595310129</v>
      </c>
      <c r="I44">
        <f t="shared" si="3"/>
        <v>1.939773955765812</v>
      </c>
      <c r="J44">
        <f t="shared" si="4"/>
        <v>3.7627229994673463</v>
      </c>
    </row>
    <row r="45" spans="4:10" x14ac:dyDescent="0.2">
      <c r="D45">
        <f t="shared" si="0"/>
        <v>8.0000000000000036</v>
      </c>
      <c r="E45" s="15">
        <v>0</v>
      </c>
      <c r="F45">
        <f t="shared" si="5"/>
        <v>0.8</v>
      </c>
      <c r="G45">
        <f t="shared" si="1"/>
        <v>1.9204353611177445</v>
      </c>
      <c r="H45">
        <f t="shared" si="2"/>
        <v>3.8843491992578514</v>
      </c>
      <c r="I45">
        <f t="shared" si="3"/>
        <v>1.9639138381401069</v>
      </c>
      <c r="J45">
        <f t="shared" si="4"/>
        <v>3.8569575636382059</v>
      </c>
    </row>
    <row r="46" spans="4:10" x14ac:dyDescent="0.2">
      <c r="D46">
        <f t="shared" si="0"/>
        <v>8.2000000000000028</v>
      </c>
      <c r="E46" s="15">
        <v>0</v>
      </c>
      <c r="F46">
        <f t="shared" si="5"/>
        <v>0.8</v>
      </c>
      <c r="G46">
        <f t="shared" si="1"/>
        <v>1.9513639305514845</v>
      </c>
      <c r="H46">
        <f t="shared" si="2"/>
        <v>3.9387601308662856</v>
      </c>
      <c r="I46">
        <f t="shared" si="3"/>
        <v>1.9873962003148011</v>
      </c>
      <c r="J46">
        <f t="shared" si="4"/>
        <v>3.9497436570257092</v>
      </c>
    </row>
    <row r="47" spans="4:10" x14ac:dyDescent="0.2">
      <c r="D47">
        <f t="shared" si="0"/>
        <v>8.4000000000000021</v>
      </c>
      <c r="E47" s="15">
        <v>0</v>
      </c>
      <c r="F47">
        <f t="shared" si="5"/>
        <v>0.8</v>
      </c>
      <c r="G47">
        <f t="shared" si="1"/>
        <v>1.980297823293784</v>
      </c>
      <c r="H47">
        <f t="shared" si="2"/>
        <v>3.9905174100267238</v>
      </c>
      <c r="I47">
        <f t="shared" si="3"/>
        <v>2.0102195867329398</v>
      </c>
      <c r="J47">
        <f t="shared" si="4"/>
        <v>4.0409827868847508</v>
      </c>
    </row>
    <row r="48" spans="4:10" x14ac:dyDescent="0.2">
      <c r="D48">
        <f t="shared" si="0"/>
        <v>8.6000000000000014</v>
      </c>
      <c r="E48" s="15">
        <v>0</v>
      </c>
      <c r="F48">
        <f t="shared" si="5"/>
        <v>0.8</v>
      </c>
      <c r="G48">
        <f t="shared" si="1"/>
        <v>2.0073656820583605</v>
      </c>
      <c r="H48">
        <f t="shared" si="2"/>
        <v>4.039750456896229</v>
      </c>
      <c r="I48">
        <f t="shared" si="3"/>
        <v>2.0323847748378685</v>
      </c>
      <c r="J48">
        <f t="shared" si="4"/>
        <v>4.1305878729927734</v>
      </c>
    </row>
    <row r="49" spans="4:10" x14ac:dyDescent="0.2">
      <c r="D49">
        <f t="shared" si="0"/>
        <v>8.8000000000000007</v>
      </c>
      <c r="E49" s="15">
        <v>0</v>
      </c>
      <c r="F49">
        <f t="shared" si="5"/>
        <v>0.8</v>
      </c>
      <c r="G49">
        <f t="shared" si="1"/>
        <v>2.0326878530024715</v>
      </c>
      <c r="H49">
        <f t="shared" si="2"/>
        <v>4.0865823797363268</v>
      </c>
      <c r="I49">
        <f t="shared" si="3"/>
        <v>2.0538945267338553</v>
      </c>
      <c r="J49">
        <f t="shared" si="4"/>
        <v>4.2184827269472871</v>
      </c>
    </row>
    <row r="50" spans="4:10" ht="13.5" thickBot="1" x14ac:dyDescent="0.25">
      <c r="D50">
        <f t="shared" si="0"/>
        <v>9</v>
      </c>
      <c r="E50" s="16">
        <v>0</v>
      </c>
      <c r="F50">
        <f t="shared" si="5"/>
        <v>0.8</v>
      </c>
      <c r="G50">
        <f t="shared" si="1"/>
        <v>2.0563769207968519</v>
      </c>
      <c r="H50">
        <f t="shared" si="2"/>
        <v>4.1311302827477743</v>
      </c>
      <c r="I50">
        <f t="shared" si="3"/>
        <v>2.0747533619509224</v>
      </c>
      <c r="J50">
        <f t="shared" si="4"/>
        <v>4.3046015129266557</v>
      </c>
    </row>
    <row r="52" spans="4:10" x14ac:dyDescent="0.2">
      <c r="H52" s="6"/>
    </row>
  </sheetData>
  <phoneticPr fontId="1" type="noConversion"/>
  <pageMargins left="0.75" right="0.75" top="1" bottom="1" header="0.5" footer="0.5"/>
  <pageSetup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Charts</vt:lpstr>
      </vt:variant>
      <vt:variant>
        <vt:i4>1</vt:i4>
      </vt:variant>
    </vt:vector>
  </HeadingPairs>
  <TitlesOfParts>
    <vt:vector size="2" baseType="lpstr">
      <vt:lpstr>Data</vt:lpstr>
      <vt:lpstr>Results</vt:lpstr>
    </vt:vector>
  </TitlesOfParts>
  <Company>BYU Chemical Engineering Dept.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</dc:creator>
  <cp:lastModifiedBy>John Hedengren</cp:lastModifiedBy>
  <dcterms:created xsi:type="dcterms:W3CDTF">2003-09-10T14:38:17Z</dcterms:created>
  <dcterms:modified xsi:type="dcterms:W3CDTF">2011-10-27T20:07:09Z</dcterms:modified>
</cp:coreProperties>
</file>